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<sst xmlns="http://schemas.openxmlformats.org/spreadsheetml/2006/main" count="118" uniqueCount="89">
  <si>
    <t>附件1：</t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</si>
  <si>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</si>
  <si>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</si>
  <si>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</si>
  <si>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</si>
  <si>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</si>
  <si>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</si>
  <si>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</si>
  <si>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</si>
  <si>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</si>
  <si>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</si>
  <si>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</si>
  <si>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</si>
  <si>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</si>
  <si>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</si>
  <si>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</si>
  <si>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</si>
  <si>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</si>
  <si>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</si>
  <si>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</si>
  <si>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</si>
  <si>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</si>
  <si>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</si>
  <si>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</si>
  <si>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</si>
  <si>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附件2：</t>
  </si>
  <si>
    <r>
      <t xml:space="preserve">  2014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2</t>
    </r>
    <r>
      <rPr>
        <sz val="16"/>
        <rFont val="黑体"/>
        <family val="3"/>
      </rPr>
      <t>月全国各类型彩票销售情况表</t>
    </r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</si>
  <si>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</si>
  <si>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</si>
  <si>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</si>
  <si>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</si>
  <si>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</si>
  <si>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</si>
  <si>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</si>
  <si>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</si>
  <si>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</si>
  <si>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（二）即开型</t>
    </r>
  </si>
  <si>
    <r>
      <t xml:space="preserve">          </t>
    </r>
    <r>
      <rPr>
        <sz val="10"/>
        <rFont val="宋体"/>
        <family val="0"/>
      </rPr>
      <t>（三）视频型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</si>
  <si>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</si>
  <si>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</si>
  <si>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</si>
  <si>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</si>
  <si>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（四）视频型</t>
    </r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</si>
  <si>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2014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2</t>
    </r>
    <r>
      <rPr>
        <sz val="16"/>
        <rFont val="黑体"/>
        <family val="3"/>
      </rPr>
      <t>月全国各地区彩票销售情况表</t>
    </r>
  </si>
  <si>
    <t>单位：万元</t>
  </si>
  <si>
    <t>地区</t>
  </si>
  <si>
    <t>福利彩票</t>
  </si>
  <si>
    <t>体育彩票</t>
  </si>
  <si>
    <t>销售合计</t>
  </si>
  <si>
    <t>销量累计排序</t>
  </si>
  <si>
    <t>本月</t>
  </si>
  <si>
    <t>本年累计</t>
  </si>
  <si>
    <t>销售额</t>
  </si>
  <si>
    <t>比上年同</t>
  </si>
  <si>
    <t>销售额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</si>
  <si>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</si>
  <si>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</si>
  <si>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</si>
  <si>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</si>
  <si>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</si>
  <si>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</si>
  <si>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</si>
  <si>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</si>
  <si>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</si>
  <si>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</si>
  <si>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</si>
  <si>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</si>
  <si>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</si>
  <si>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</si>
  <si>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</si>
  <si>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</si>
  <si>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</si>
  <si>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</si>
  <si>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</si>
  <si>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</si>
  <si>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</si>
  <si>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</si>
  <si>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</si>
  <si>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</si>
  <si>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</si>
  <si>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</si>
  <si>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</si>
  <si>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</si>
  <si>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</si>
  <si>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</si>
  <si>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</si>
  <si>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</si>
  <si>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</si>
  <si>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r>
      <t>2014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2</t>
    </r>
    <r>
      <rPr>
        <sz val="16"/>
        <rFont val="黑体"/>
        <family val="3"/>
      </rPr>
      <t>月全国彩票销售情况表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</si>
</sst>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  <numFmt numFmtId="179" formatCode="0.0%"/>
    <numFmt numFmtId="180" formatCode="0.0_ "/>
  </numFmts>
  <fonts count="48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Times New Roman"/>
      <family val="1"/>
    </font>
    <font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0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0" fontId="7" fillId="0" borderId="14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176" fontId="11" fillId="0" borderId="0" xfId="0" applyNumberFormat="1" applyFont="1" applyFill="1" applyAlignment="1">
      <alignment horizontal="left"/>
    </xf>
    <xf numFmtId="180" fontId="11" fillId="0" borderId="0" xfId="0" applyNumberFormat="1" applyFont="1" applyFill="1" applyAlignment="1">
      <alignment horizontal="left"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1">
        <row r="2">
          <cell r="B2">
            <v>158.26816851000004</v>
          </cell>
        </row>
        <row r="3">
          <cell r="B3">
            <v>115.53441851000004</v>
          </cell>
        </row>
        <row r="4">
          <cell r="B4">
            <v>27.771483</v>
          </cell>
        </row>
        <row r="5">
          <cell r="B5">
            <v>14.962267</v>
          </cell>
        </row>
        <row r="6">
          <cell r="B6">
            <v>113.22560948</v>
          </cell>
        </row>
        <row r="7">
          <cell r="B7">
            <v>73.24656506</v>
          </cell>
        </row>
        <row r="8">
          <cell r="B8">
            <v>26.935711920000003</v>
          </cell>
        </row>
        <row r="9">
          <cell r="B9">
            <v>13.0433325</v>
          </cell>
        </row>
        <row r="10">
          <cell r="B10">
            <v>271.49377799</v>
          </cell>
        </row>
        <row r="11">
          <cell r="B11">
            <v>188.78098357000005</v>
          </cell>
        </row>
        <row r="12">
          <cell r="B12">
            <v>26.935711920000003</v>
          </cell>
        </row>
        <row r="13">
          <cell r="B13">
            <v>27.771483</v>
          </cell>
        </row>
        <row r="14">
          <cell r="B14">
            <v>28.005599500000002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3年同期销量比较"/>
      <sheetName val="图1"/>
      <sheetName val="Sheet1"/>
    </sheetNames>
    <sheetDataSet>
      <sheetData sheetId="1">
        <row r="4">
          <cell r="B4">
            <v>28759.89</v>
          </cell>
          <cell r="C4">
            <v>74513.21</v>
          </cell>
          <cell r="D4">
            <v>24212.134700000002</v>
          </cell>
          <cell r="E4">
            <v>56118.8954</v>
          </cell>
          <cell r="F4">
            <v>52972.0247</v>
          </cell>
          <cell r="I4">
            <v>130632.1054</v>
          </cell>
        </row>
        <row r="5">
          <cell r="B5">
            <v>14941.31</v>
          </cell>
          <cell r="C5">
            <v>39653.8974</v>
          </cell>
          <cell r="D5">
            <v>22952.6335</v>
          </cell>
          <cell r="E5">
            <v>55888.5112</v>
          </cell>
          <cell r="F5">
            <v>37893.9435</v>
          </cell>
          <cell r="I5">
            <v>95542.4086</v>
          </cell>
        </row>
        <row r="6">
          <cell r="B6">
            <v>44077.96</v>
          </cell>
          <cell r="C6">
            <v>117057.52</v>
          </cell>
          <cell r="D6">
            <v>31034.211100000004</v>
          </cell>
          <cell r="E6">
            <v>79766.8499</v>
          </cell>
          <cell r="F6">
            <v>75112.1711</v>
          </cell>
          <cell r="I6">
            <v>196824.3699</v>
          </cell>
        </row>
        <row r="7">
          <cell r="B7">
            <v>15087.32</v>
          </cell>
          <cell r="C7">
            <v>39997.78</v>
          </cell>
          <cell r="D7">
            <v>5006.7845</v>
          </cell>
          <cell r="E7">
            <v>12053.3743</v>
          </cell>
          <cell r="F7">
            <v>20094.1045</v>
          </cell>
          <cell r="I7">
            <v>52051.154299999995</v>
          </cell>
        </row>
        <row r="8">
          <cell r="B8">
            <v>18577.5</v>
          </cell>
          <cell r="C8">
            <v>45130.77</v>
          </cell>
          <cell r="D8">
            <v>8739.3658</v>
          </cell>
          <cell r="E8">
            <v>20510.5199</v>
          </cell>
          <cell r="F8">
            <v>27316.8658</v>
          </cell>
          <cell r="I8">
            <v>65641.2899</v>
          </cell>
        </row>
        <row r="9">
          <cell r="B9">
            <v>51748.13</v>
          </cell>
          <cell r="C9">
            <v>124890.17</v>
          </cell>
          <cell r="D9">
            <v>27438.2619</v>
          </cell>
          <cell r="E9">
            <v>68314.1316</v>
          </cell>
          <cell r="F9">
            <v>79186.3919</v>
          </cell>
          <cell r="I9">
            <v>193204.3016</v>
          </cell>
        </row>
        <row r="10">
          <cell r="B10">
            <v>24536.37</v>
          </cell>
          <cell r="C10">
            <v>61288.73</v>
          </cell>
          <cell r="D10">
            <v>18205.3618</v>
          </cell>
          <cell r="E10">
            <v>46031.7784</v>
          </cell>
          <cell r="F10">
            <v>42741.731799999994</v>
          </cell>
          <cell r="I10">
            <v>107320.5084</v>
          </cell>
        </row>
        <row r="11">
          <cell r="B11">
            <v>25443.56</v>
          </cell>
          <cell r="C11">
            <v>62469.69</v>
          </cell>
          <cell r="D11">
            <v>24437.915199999996</v>
          </cell>
          <cell r="E11">
            <v>56825.98139999999</v>
          </cell>
          <cell r="F11">
            <v>49881.4752</v>
          </cell>
          <cell r="I11">
            <v>119295.67139999999</v>
          </cell>
        </row>
        <row r="12">
          <cell r="B12">
            <v>18369.23</v>
          </cell>
          <cell r="C12">
            <v>49364.469799</v>
          </cell>
          <cell r="D12">
            <v>16833.218699999998</v>
          </cell>
          <cell r="E12">
            <v>37664.7246</v>
          </cell>
          <cell r="F12">
            <v>35202.44869999999</v>
          </cell>
          <cell r="I12">
            <v>87029.194399</v>
          </cell>
        </row>
        <row r="13">
          <cell r="B13">
            <v>76419.83</v>
          </cell>
          <cell r="C13">
            <v>190017.15</v>
          </cell>
          <cell r="D13">
            <v>80225.34939999999</v>
          </cell>
          <cell r="E13">
            <v>203219.8853</v>
          </cell>
          <cell r="F13">
            <v>156645.1794</v>
          </cell>
          <cell r="I13">
            <v>393237.0353</v>
          </cell>
        </row>
        <row r="14">
          <cell r="B14">
            <v>73912.83</v>
          </cell>
          <cell r="C14">
            <v>187169.26</v>
          </cell>
          <cell r="D14">
            <v>49278.9454</v>
          </cell>
          <cell r="E14">
            <v>128140.7146</v>
          </cell>
          <cell r="F14">
            <v>123191.7754</v>
          </cell>
          <cell r="I14">
            <v>315309.9746</v>
          </cell>
        </row>
        <row r="15">
          <cell r="B15">
            <v>28755.61</v>
          </cell>
          <cell r="C15">
            <v>68716.3</v>
          </cell>
          <cell r="D15">
            <v>17360.3092</v>
          </cell>
          <cell r="E15">
            <v>44039.982299999996</v>
          </cell>
          <cell r="F15">
            <v>46115.919200000004</v>
          </cell>
          <cell r="I15">
            <v>112756.28229999999</v>
          </cell>
        </row>
        <row r="16">
          <cell r="B16">
            <v>23206.79</v>
          </cell>
          <cell r="C16">
            <v>53766.73</v>
          </cell>
          <cell r="D16">
            <v>35229.346399999995</v>
          </cell>
          <cell r="E16">
            <v>86342.0166</v>
          </cell>
          <cell r="F16">
            <v>58436.136399999996</v>
          </cell>
          <cell r="I16">
            <v>140108.7466</v>
          </cell>
        </row>
        <row r="17">
          <cell r="B17">
            <v>25151.94</v>
          </cell>
          <cell r="C17">
            <v>58915.72</v>
          </cell>
          <cell r="D17">
            <v>28799.9307</v>
          </cell>
          <cell r="E17">
            <v>67252.5943</v>
          </cell>
          <cell r="F17">
            <v>53951.8707</v>
          </cell>
          <cell r="I17">
            <v>126168.3143</v>
          </cell>
        </row>
        <row r="18">
          <cell r="B18">
            <v>75883.33</v>
          </cell>
          <cell r="C18">
            <v>186256.18</v>
          </cell>
          <cell r="D18">
            <v>63055.648199999996</v>
          </cell>
          <cell r="E18">
            <v>166448.6952</v>
          </cell>
          <cell r="F18">
            <v>138938.9782</v>
          </cell>
          <cell r="I18">
            <v>352704.8752</v>
          </cell>
        </row>
        <row r="19">
          <cell r="B19">
            <v>33605</v>
          </cell>
          <cell r="C19">
            <v>81764.72</v>
          </cell>
          <cell r="D19">
            <v>29415.0202</v>
          </cell>
          <cell r="E19">
            <v>73028.31509999999</v>
          </cell>
          <cell r="F19">
            <v>63020.0202</v>
          </cell>
          <cell r="I19">
            <v>154793.03509999998</v>
          </cell>
        </row>
        <row r="20">
          <cell r="B20">
            <v>46142.05</v>
          </cell>
          <cell r="C20">
            <v>122279.64</v>
          </cell>
          <cell r="D20">
            <v>17084.2329</v>
          </cell>
          <cell r="E20">
            <v>44318.7589</v>
          </cell>
          <cell r="F20">
            <v>63226.282900000006</v>
          </cell>
          <cell r="I20">
            <v>166598.3989</v>
          </cell>
        </row>
        <row r="21">
          <cell r="B21">
            <v>33854.48</v>
          </cell>
          <cell r="C21">
            <v>82001.08</v>
          </cell>
          <cell r="D21">
            <v>17148.4926</v>
          </cell>
          <cell r="E21">
            <v>41999.9955</v>
          </cell>
          <cell r="F21">
            <v>51002.97260000001</v>
          </cell>
          <cell r="I21">
            <v>124001.0755</v>
          </cell>
        </row>
        <row r="22">
          <cell r="B22">
            <v>104929.6</v>
          </cell>
          <cell r="C22">
            <v>261767.19890200003</v>
          </cell>
          <cell r="D22">
            <v>60766.279500000004</v>
          </cell>
          <cell r="E22">
            <v>151091.4815</v>
          </cell>
          <cell r="F22">
            <v>165695.8795</v>
          </cell>
          <cell r="I22">
            <v>412858.680402</v>
          </cell>
        </row>
        <row r="23">
          <cell r="B23">
            <v>25880.67</v>
          </cell>
          <cell r="C23">
            <v>62060.73</v>
          </cell>
          <cell r="D23">
            <v>8032.312099999999</v>
          </cell>
          <cell r="E23">
            <v>14520.354500000001</v>
          </cell>
          <cell r="F23">
            <v>33912.982099999994</v>
          </cell>
          <cell r="I23">
            <v>76581.0845</v>
          </cell>
        </row>
        <row r="24">
          <cell r="B24">
            <v>10436.3</v>
          </cell>
          <cell r="C24">
            <v>25397.26</v>
          </cell>
          <cell r="D24">
            <v>2697.0701</v>
          </cell>
          <cell r="E24">
            <v>6459.388599999999</v>
          </cell>
          <cell r="F24">
            <v>13133.3701</v>
          </cell>
          <cell r="I24">
            <v>31856.648599999997</v>
          </cell>
        </row>
        <row r="25">
          <cell r="B25">
            <v>27951.75</v>
          </cell>
          <cell r="C25">
            <v>61828.67</v>
          </cell>
          <cell r="D25">
            <v>11305.7391</v>
          </cell>
          <cell r="E25">
            <v>25710.6457</v>
          </cell>
          <cell r="F25">
            <v>39257.4891</v>
          </cell>
          <cell r="I25">
            <v>87539.3157</v>
          </cell>
        </row>
        <row r="26">
          <cell r="B26">
            <v>43507.81</v>
          </cell>
          <cell r="C26">
            <v>98664.88</v>
          </cell>
          <cell r="D26">
            <v>26526.3759</v>
          </cell>
          <cell r="E26">
            <v>58647.03200000001</v>
          </cell>
          <cell r="F26">
            <v>70034.1859</v>
          </cell>
          <cell r="I26">
            <v>157311.912</v>
          </cell>
        </row>
        <row r="27">
          <cell r="B27">
            <v>11447.96</v>
          </cell>
          <cell r="C27">
            <v>29709.31</v>
          </cell>
          <cell r="D27">
            <v>10131.004500000001</v>
          </cell>
          <cell r="E27">
            <v>25131.9024</v>
          </cell>
          <cell r="F27">
            <v>21578.964500000002</v>
          </cell>
          <cell r="I27">
            <v>54841.212400000004</v>
          </cell>
        </row>
        <row r="28">
          <cell r="B28">
            <v>28586.86</v>
          </cell>
          <cell r="C28">
            <v>69217.01</v>
          </cell>
          <cell r="D28">
            <v>27742.047599999998</v>
          </cell>
          <cell r="E28">
            <v>63720.96369999999</v>
          </cell>
          <cell r="F28">
            <v>56328.9076</v>
          </cell>
          <cell r="I28">
            <v>132937.97369999997</v>
          </cell>
        </row>
        <row r="29">
          <cell r="B29">
            <v>1127.27</v>
          </cell>
          <cell r="C29">
            <v>3268.21</v>
          </cell>
          <cell r="D29">
            <v>1375.8040999999998</v>
          </cell>
          <cell r="E29">
            <v>3578.6548999999995</v>
          </cell>
          <cell r="F29">
            <v>2503.0741</v>
          </cell>
          <cell r="I29">
            <v>6846.8649</v>
          </cell>
        </row>
        <row r="30">
          <cell r="B30">
            <v>32150.705</v>
          </cell>
          <cell r="C30">
            <v>84938.3361</v>
          </cell>
          <cell r="D30">
            <v>12513.494299999998</v>
          </cell>
          <cell r="E30">
            <v>29716.573699999997</v>
          </cell>
          <cell r="F30">
            <v>44664.1993</v>
          </cell>
          <cell r="I30">
            <v>114654.9098</v>
          </cell>
        </row>
        <row r="31">
          <cell r="B31">
            <v>13666</v>
          </cell>
          <cell r="C31">
            <v>35416.04</v>
          </cell>
          <cell r="D31">
            <v>6294.764800000001</v>
          </cell>
          <cell r="E31">
            <v>15126.575200000003</v>
          </cell>
          <cell r="F31">
            <v>19960.7648</v>
          </cell>
          <cell r="I31">
            <v>50542.6152</v>
          </cell>
        </row>
        <row r="32">
          <cell r="B32">
            <v>4469.3</v>
          </cell>
          <cell r="C32">
            <v>11777.98</v>
          </cell>
          <cell r="D32">
            <v>3200.6007999999997</v>
          </cell>
          <cell r="E32">
            <v>8374.861</v>
          </cell>
          <cell r="F32">
            <v>7669.900799999999</v>
          </cell>
          <cell r="I32">
            <v>20152.841</v>
          </cell>
        </row>
        <row r="33">
          <cell r="B33">
            <v>5993.19</v>
          </cell>
          <cell r="C33">
            <v>15064.898000000001</v>
          </cell>
          <cell r="D33">
            <v>2552.9909999999995</v>
          </cell>
          <cell r="E33">
            <v>6336.8622</v>
          </cell>
          <cell r="F33">
            <v>8546.180999999999</v>
          </cell>
          <cell r="I33">
            <v>21401.7602</v>
          </cell>
        </row>
        <row r="34">
          <cell r="B34">
            <v>20538.93</v>
          </cell>
          <cell r="C34">
            <v>53303.57</v>
          </cell>
          <cell r="D34">
            <v>7722.975799999999</v>
          </cell>
          <cell r="E34">
            <v>18378.6144</v>
          </cell>
          <cell r="F34">
            <v>28261.9058</v>
          </cell>
          <cell r="I34">
            <v>71682.1844</v>
          </cell>
        </row>
        <row r="35">
          <cell r="B35">
            <v>989159.475</v>
          </cell>
          <cell r="C35">
            <v>2457667.1102009993</v>
          </cell>
          <cell r="D35">
            <v>697318.6218000001</v>
          </cell>
          <cell r="E35">
            <v>1714759.6343</v>
          </cell>
          <cell r="F35">
            <v>1686478.0968</v>
          </cell>
          <cell r="I35">
            <v>4172426.7445009993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I21" sqref="I21"/>
    </sheetView>
  </sheetViews>
  <sheetFormatPr defaultColWidth="9.00390625" defaultRowHeight="14.25"/>
  <sheetData>
    <row r="1" ht="18.75">
      <c r="A1" s="1" t="s">
        <v>0</v>
      </c>
    </row>
    <row r="2" spans="1:12" ht="20.25">
      <c r="A2" s="29" t="s">
        <v>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4" t="s">
        <v>1</v>
      </c>
    </row>
    <row r="4" spans="1:12" ht="14.25">
      <c r="A4" s="30" t="s">
        <v>2</v>
      </c>
      <c r="B4" s="32" t="s">
        <v>3</v>
      </c>
      <c r="C4" s="33"/>
      <c r="D4" s="33"/>
      <c r="E4" s="33"/>
      <c r="F4" s="34"/>
      <c r="G4" s="32" t="s">
        <v>4</v>
      </c>
      <c r="H4" s="33"/>
      <c r="I4" s="33"/>
      <c r="J4" s="33"/>
      <c r="K4" s="6"/>
      <c r="L4" s="30" t="s">
        <v>5</v>
      </c>
    </row>
    <row r="5" spans="1:12" ht="14.25">
      <c r="A5" s="31"/>
      <c r="B5" s="7" t="s">
        <v>6</v>
      </c>
      <c r="C5" s="8" t="s">
        <v>7</v>
      </c>
      <c r="D5" s="7" t="s">
        <v>8</v>
      </c>
      <c r="E5" s="7" t="s">
        <v>9</v>
      </c>
      <c r="F5" s="9" t="s">
        <v>10</v>
      </c>
      <c r="G5" s="7" t="s">
        <v>6</v>
      </c>
      <c r="H5" s="7" t="s">
        <v>11</v>
      </c>
      <c r="I5" s="8" t="s">
        <v>7</v>
      </c>
      <c r="J5" s="5" t="s">
        <v>9</v>
      </c>
      <c r="K5" s="7" t="s">
        <v>10</v>
      </c>
      <c r="L5" s="31"/>
    </row>
    <row r="6" spans="1:12" ht="14.25">
      <c r="A6" s="10" t="s">
        <v>12</v>
      </c>
      <c r="B6" s="11">
        <v>115.53441851000004</v>
      </c>
      <c r="C6" s="11">
        <v>14.962267</v>
      </c>
      <c r="D6" s="11">
        <v>27.771483</v>
      </c>
      <c r="E6" s="11">
        <f>SUM(B6:D6)</f>
        <v>158.26816851000004</v>
      </c>
      <c r="F6" s="11">
        <v>158.26816851000004</v>
      </c>
      <c r="G6" s="11">
        <v>73.24656506000001</v>
      </c>
      <c r="H6" s="11">
        <v>26.935711920000003</v>
      </c>
      <c r="I6" s="11">
        <v>13.0433325</v>
      </c>
      <c r="J6" s="11">
        <f>SUM(G6:I6)</f>
        <v>113.22560948000002</v>
      </c>
      <c r="K6" s="11">
        <v>113.22560948000002</v>
      </c>
      <c r="L6" s="11">
        <f>E6+J6</f>
        <v>271.49377799000007</v>
      </c>
    </row>
    <row r="7" spans="1:12" ht="14.25">
      <c r="A7" s="10" t="s">
        <v>13</v>
      </c>
      <c r="B7" s="11">
        <v>81.90862299999999</v>
      </c>
      <c r="C7" s="11">
        <v>13.590314999999999</v>
      </c>
      <c r="D7" s="11">
        <v>22.086064999999998</v>
      </c>
      <c r="E7" s="11">
        <f>SUM(B7:D7)</f>
        <v>117.585003</v>
      </c>
      <c r="F7" s="11">
        <f>F6+E7</f>
        <v>275.85317151000004</v>
      </c>
      <c r="G7" s="11">
        <v>50.01589833</v>
      </c>
      <c r="H7" s="11">
        <v>20.831988980000002</v>
      </c>
      <c r="I7" s="11">
        <v>11.6712645</v>
      </c>
      <c r="J7" s="11">
        <f>SUM(G7:I7)</f>
        <v>82.51915181000001</v>
      </c>
      <c r="K7" s="11">
        <f>K6+J7</f>
        <v>195.74476129000004</v>
      </c>
      <c r="L7" s="11">
        <f>E7+J7</f>
        <v>200.10415481</v>
      </c>
    </row>
    <row r="8" spans="1:12" ht="14.25">
      <c r="A8" s="10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4.25">
      <c r="A9" s="10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4.25">
      <c r="A10" s="10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4.25">
      <c r="A11" s="10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4.25">
      <c r="A12" s="10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25">
      <c r="A13" s="10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4.25">
      <c r="A14" s="10" t="s">
        <v>20</v>
      </c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</row>
    <row r="15" spans="1:12" ht="14.25">
      <c r="A15" s="10" t="s">
        <v>21</v>
      </c>
      <c r="B15" s="11"/>
      <c r="C15" s="11"/>
      <c r="D15" s="11"/>
      <c r="E15" s="12"/>
      <c r="F15" s="11"/>
      <c r="G15" s="11"/>
      <c r="H15" s="11"/>
      <c r="I15" s="11"/>
      <c r="J15" s="11"/>
      <c r="K15" s="11"/>
      <c r="L15" s="11"/>
    </row>
    <row r="16" spans="1:12" ht="14.25">
      <c r="A16" s="10" t="s">
        <v>22</v>
      </c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</row>
    <row r="17" spans="1:12" ht="14.25">
      <c r="A17" s="10" t="s">
        <v>23</v>
      </c>
      <c r="B17" s="11"/>
      <c r="C17" s="11"/>
      <c r="D17" s="11"/>
      <c r="E17" s="12"/>
      <c r="F17" s="11"/>
      <c r="G17" s="11"/>
      <c r="H17" s="11"/>
      <c r="I17" s="11"/>
      <c r="J17" s="11"/>
      <c r="K17" s="11"/>
      <c r="L17" s="11"/>
    </row>
    <row r="18" spans="1:12" ht="14.25">
      <c r="A18" s="7" t="s">
        <v>24</v>
      </c>
      <c r="B18" s="11">
        <f>SUM(B6:B17)</f>
        <v>197.44304151000003</v>
      </c>
      <c r="C18" s="11">
        <f>SUM(C6:C17)</f>
        <v>28.552582</v>
      </c>
      <c r="D18" s="11">
        <f>SUM(D6:D17)</f>
        <v>49.857547999999994</v>
      </c>
      <c r="E18" s="11">
        <f>SUM(B18:D18)</f>
        <v>275.85317151000004</v>
      </c>
      <c r="F18" s="11"/>
      <c r="G18" s="11">
        <f>SUM(G6:G17)</f>
        <v>123.26246339000001</v>
      </c>
      <c r="H18" s="11">
        <f>SUM(H6:H17)</f>
        <v>47.76770090000001</v>
      </c>
      <c r="I18" s="11">
        <f>SUM(I6:I17)</f>
        <v>24.714596999999998</v>
      </c>
      <c r="J18" s="11">
        <f>SUM(G18:I18)</f>
        <v>195.74476129</v>
      </c>
      <c r="K18" s="11"/>
      <c r="L18" s="11">
        <f>E18+J18</f>
        <v>471.5979328000001</v>
      </c>
    </row>
  </sheetData>
  <sheetProtection/>
  <mergeCells count="5">
    <mergeCell ref="A2:L2"/>
    <mergeCell ref="A4:A5"/>
    <mergeCell ref="B4:F4"/>
    <mergeCell ref="G4:J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18.875" style="0" customWidth="1"/>
  </cols>
  <sheetData>
    <row r="1" ht="18.75">
      <c r="A1" s="1" t="s">
        <v>25</v>
      </c>
    </row>
    <row r="2" spans="1:8" ht="20.25">
      <c r="A2" s="35" t="s">
        <v>26</v>
      </c>
      <c r="B2" s="35"/>
      <c r="C2" s="35"/>
      <c r="D2" s="35"/>
      <c r="E2" s="35"/>
      <c r="F2" s="35"/>
      <c r="G2" s="35"/>
      <c r="H2" s="35"/>
    </row>
    <row r="3" spans="1:8" ht="14.25">
      <c r="A3" s="13"/>
      <c r="B3" s="13"/>
      <c r="C3" s="13"/>
      <c r="D3" s="14"/>
      <c r="E3" s="14"/>
      <c r="F3" s="13"/>
      <c r="G3" s="13"/>
      <c r="H3" s="13"/>
    </row>
    <row r="4" spans="1:8" ht="14.25">
      <c r="A4" s="36" t="s">
        <v>27</v>
      </c>
      <c r="B4" s="32" t="s">
        <v>28</v>
      </c>
      <c r="C4" s="33"/>
      <c r="D4" s="33"/>
      <c r="E4" s="34"/>
      <c r="F4" s="36" t="s">
        <v>29</v>
      </c>
      <c r="G4" s="36"/>
      <c r="H4" s="36"/>
    </row>
    <row r="5" spans="1:8" ht="14.25">
      <c r="A5" s="36"/>
      <c r="B5" s="7" t="s">
        <v>30</v>
      </c>
      <c r="C5" s="7" t="s">
        <v>31</v>
      </c>
      <c r="D5" s="15" t="s">
        <v>32</v>
      </c>
      <c r="E5" s="15" t="s">
        <v>33</v>
      </c>
      <c r="F5" s="7" t="s">
        <v>30</v>
      </c>
      <c r="G5" s="7" t="s">
        <v>31</v>
      </c>
      <c r="H5" s="15" t="s">
        <v>32</v>
      </c>
    </row>
    <row r="6" spans="1:8" ht="14.25">
      <c r="A6" s="16" t="s">
        <v>34</v>
      </c>
      <c r="B6" s="17">
        <f>SUM(B7:B9)</f>
        <v>117.585003</v>
      </c>
      <c r="C6" s="17">
        <f>SUM(C7:C9)</f>
        <v>98.9159475</v>
      </c>
      <c r="D6" s="18">
        <f aca="true" t="shared" si="0" ref="D6:D16">(B6-C6)/C6</f>
        <v>0.18873655837952721</v>
      </c>
      <c r="E6" s="18">
        <f>(B6-'[1]上月'!B2)/'[1]上月'!B2</f>
        <v>-0.25705210272544166</v>
      </c>
      <c r="F6" s="17">
        <f>SUM(F7:F9)</f>
        <v>275.85317151000004</v>
      </c>
      <c r="G6" s="17">
        <f>SUM(G7:G9)</f>
        <v>245.76069749999996</v>
      </c>
      <c r="H6" s="18">
        <f aca="true" t="shared" si="1" ref="H6:H16">(F6-G6)/G6</f>
        <v>0.12244624269102296</v>
      </c>
    </row>
    <row r="7" spans="1:8" ht="14.25">
      <c r="A7" s="19" t="s">
        <v>35</v>
      </c>
      <c r="B7" s="17">
        <v>81.90862299999999</v>
      </c>
      <c r="C7" s="17">
        <v>69.9745805</v>
      </c>
      <c r="D7" s="18">
        <f t="shared" si="0"/>
        <v>0.17054825359045903</v>
      </c>
      <c r="E7" s="18">
        <f>(B7-'[1]上月'!B3)/'[1]上月'!B3</f>
        <v>-0.2910456982746624</v>
      </c>
      <c r="F7" s="17">
        <v>197.44304151000003</v>
      </c>
      <c r="G7" s="17">
        <v>181.68458049999998</v>
      </c>
      <c r="H7" s="18">
        <f t="shared" si="1"/>
        <v>0.08673526925968299</v>
      </c>
    </row>
    <row r="8" spans="1:8" ht="14.25">
      <c r="A8" s="19" t="s">
        <v>36</v>
      </c>
      <c r="B8" s="17">
        <v>13.590314999999999</v>
      </c>
      <c r="C8" s="17">
        <v>12.092232000000001</v>
      </c>
      <c r="D8" s="18">
        <f>(B8-C8)/C8</f>
        <v>0.12388804647479452</v>
      </c>
      <c r="E8" s="18">
        <f>(B8-'[1]上月'!B5)/'[1]上月'!B5</f>
        <v>-0.09169412629783989</v>
      </c>
      <c r="F8" s="17">
        <v>28.552582</v>
      </c>
      <c r="G8" s="17">
        <v>23.191027</v>
      </c>
      <c r="H8" s="18">
        <f>(F8-G8)/G8</f>
        <v>0.23119092569725364</v>
      </c>
    </row>
    <row r="9" spans="1:8" ht="14.25">
      <c r="A9" s="19" t="s">
        <v>37</v>
      </c>
      <c r="B9" s="11">
        <v>22.086064999999998</v>
      </c>
      <c r="C9" s="17">
        <v>16.849135</v>
      </c>
      <c r="D9" s="18">
        <f>(B9-C9)/C9</f>
        <v>0.3108129883225458</v>
      </c>
      <c r="E9" s="18">
        <f>(B9-'[1]上月'!B4)/'[1]上月'!B4</f>
        <v>-0.20472144033503728</v>
      </c>
      <c r="F9" s="17">
        <v>49.857547999999994</v>
      </c>
      <c r="G9" s="17">
        <v>40.88509</v>
      </c>
      <c r="H9" s="18">
        <f>(F9-G9)/G9</f>
        <v>0.21945550321645363</v>
      </c>
    </row>
    <row r="10" spans="1:8" ht="14.25">
      <c r="A10" s="16" t="s">
        <v>38</v>
      </c>
      <c r="B10" s="17">
        <f>SUM(B11:B13)</f>
        <v>82.51915181000001</v>
      </c>
      <c r="C10" s="17">
        <f>SUM(C11:C13)</f>
        <v>69.73186218000001</v>
      </c>
      <c r="D10" s="18">
        <f t="shared" si="0"/>
        <v>0.18337800297075046</v>
      </c>
      <c r="E10" s="18">
        <f>(B10-'[1]上月'!B6)/'[1]上月'!B6</f>
        <v>-0.2711971064763748</v>
      </c>
      <c r="F10" s="17">
        <f>SUM(F11:F13)</f>
        <v>195.74476129</v>
      </c>
      <c r="G10" s="17">
        <f>SUM(G11:G13)</f>
        <v>171.47596342999998</v>
      </c>
      <c r="H10" s="18">
        <f t="shared" si="1"/>
        <v>0.14152886138999335</v>
      </c>
    </row>
    <row r="11" spans="1:8" ht="14.25">
      <c r="A11" s="19" t="s">
        <v>35</v>
      </c>
      <c r="B11" s="11">
        <v>50.01589833</v>
      </c>
      <c r="C11" s="17">
        <v>42.14069916</v>
      </c>
      <c r="D11" s="18">
        <f t="shared" si="0"/>
        <v>0.18687870222796757</v>
      </c>
      <c r="E11" s="18">
        <f>(B11-'[1]上月'!B7)/'[1]上月'!B7</f>
        <v>-0.31715708048521557</v>
      </c>
      <c r="F11" s="17">
        <v>123.26246339000001</v>
      </c>
      <c r="G11" s="17">
        <v>112.14488590999999</v>
      </c>
      <c r="H11" s="18">
        <f t="shared" si="1"/>
        <v>0.09913584012134312</v>
      </c>
    </row>
    <row r="12" spans="1:8" ht="14.25">
      <c r="A12" s="19" t="s">
        <v>39</v>
      </c>
      <c r="B12" s="11">
        <v>20.831988980000002</v>
      </c>
      <c r="C12" s="17">
        <v>16.086824520000004</v>
      </c>
      <c r="D12" s="18">
        <f t="shared" si="0"/>
        <v>0.2949721030462261</v>
      </c>
      <c r="E12" s="18">
        <f>(B12-'[1]上月'!B8)/'[1]上月'!B8</f>
        <v>-0.226603364267047</v>
      </c>
      <c r="F12" s="17">
        <v>47.76770090000001</v>
      </c>
      <c r="G12" s="17">
        <v>37.143295020000004</v>
      </c>
      <c r="H12" s="18">
        <f t="shared" si="1"/>
        <v>0.28603832466342144</v>
      </c>
    </row>
    <row r="13" spans="1:8" ht="14.25">
      <c r="A13" s="19" t="s">
        <v>40</v>
      </c>
      <c r="B13" s="11">
        <v>11.6712645</v>
      </c>
      <c r="C13" s="17">
        <v>11.5043385</v>
      </c>
      <c r="D13" s="18">
        <f t="shared" si="0"/>
        <v>0.014509830356608522</v>
      </c>
      <c r="E13" s="18">
        <f>(B13-'[1]上月'!B9)/'[1]上月'!B9</f>
        <v>-0.10519305553239561</v>
      </c>
      <c r="F13" s="11">
        <v>24.714596999999998</v>
      </c>
      <c r="G13" s="17">
        <v>22.187782499999997</v>
      </c>
      <c r="H13" s="18">
        <f t="shared" si="1"/>
        <v>0.11388314717795708</v>
      </c>
    </row>
    <row r="14" spans="1:8" ht="14.25">
      <c r="A14" s="16" t="s">
        <v>41</v>
      </c>
      <c r="B14" s="17">
        <f>B6+B10</f>
        <v>200.10415481</v>
      </c>
      <c r="C14" s="17">
        <f>SUM(C15:C18)</f>
        <v>168.64780967999997</v>
      </c>
      <c r="D14" s="18">
        <f t="shared" si="0"/>
        <v>0.18652092303888645</v>
      </c>
      <c r="E14" s="18">
        <f>(B14-'[1]上月'!B10)/'[1]上月'!B10</f>
        <v>-0.26295123117933666</v>
      </c>
      <c r="F14" s="17">
        <f>SUM(F15:F18)</f>
        <v>471.5979328000001</v>
      </c>
      <c r="G14" s="17">
        <f>G6+G10</f>
        <v>417.23666092999997</v>
      </c>
      <c r="H14" s="18">
        <f t="shared" si="1"/>
        <v>0.13028881917718235</v>
      </c>
    </row>
    <row r="15" spans="1:8" ht="14.25">
      <c r="A15" s="19" t="s">
        <v>35</v>
      </c>
      <c r="B15" s="17">
        <f>B7+B11</f>
        <v>131.92452133</v>
      </c>
      <c r="C15" s="17">
        <f>C7+C11</f>
        <v>112.11527966</v>
      </c>
      <c r="D15" s="18">
        <f t="shared" si="0"/>
        <v>0.1766863689773006</v>
      </c>
      <c r="E15" s="18">
        <f>(B15-'[1]上月'!B11)/'[1]上月'!B11</f>
        <v>-0.3011768514222072</v>
      </c>
      <c r="F15" s="17">
        <f>F7+F11</f>
        <v>320.70550490000005</v>
      </c>
      <c r="G15" s="17">
        <f>G7+G11</f>
        <v>293.82946640999995</v>
      </c>
      <c r="H15" s="18">
        <f t="shared" si="1"/>
        <v>0.09146815266137454</v>
      </c>
    </row>
    <row r="16" spans="1:8" ht="14.25">
      <c r="A16" s="19" t="s">
        <v>39</v>
      </c>
      <c r="B16" s="17">
        <f>B12</f>
        <v>20.831988980000002</v>
      </c>
      <c r="C16" s="17">
        <f>C12</f>
        <v>16.086824520000004</v>
      </c>
      <c r="D16" s="18">
        <f t="shared" si="0"/>
        <v>0.2949721030462261</v>
      </c>
      <c r="E16" s="18">
        <f>(B16-'[1]上月'!B12)/'[1]上月'!B12</f>
        <v>-0.226603364267047</v>
      </c>
      <c r="F16" s="17">
        <f>F12</f>
        <v>47.76770090000001</v>
      </c>
      <c r="G16" s="17">
        <f>G12</f>
        <v>37.143295020000004</v>
      </c>
      <c r="H16" s="18">
        <f t="shared" si="1"/>
        <v>0.28603832466342144</v>
      </c>
    </row>
    <row r="17" spans="1:8" ht="14.25">
      <c r="A17" s="19" t="s">
        <v>40</v>
      </c>
      <c r="B17" s="17">
        <f>B8+B13</f>
        <v>25.261579499999996</v>
      </c>
      <c r="C17" s="17">
        <f>C8+C13</f>
        <v>23.5965705</v>
      </c>
      <c r="D17" s="18">
        <f>(B17-C17)/C17</f>
        <v>0.07056148265274387</v>
      </c>
      <c r="E17" s="18">
        <f>(B17-'[1]上月'!B14)/'[1]上月'!B14</f>
        <v>-0.09798111981141507</v>
      </c>
      <c r="F17" s="17">
        <f>F8+F13</f>
        <v>53.267179</v>
      </c>
      <c r="G17" s="17">
        <f>G8+G13</f>
        <v>45.378809499999996</v>
      </c>
      <c r="H17" s="18">
        <f>(F17-G17)/G17</f>
        <v>0.17383376926184024</v>
      </c>
    </row>
    <row r="18" spans="1:8" ht="14.25">
      <c r="A18" s="19" t="s">
        <v>42</v>
      </c>
      <c r="B18" s="17">
        <f>B9</f>
        <v>22.086064999999998</v>
      </c>
      <c r="C18" s="17">
        <f>C9</f>
        <v>16.849135</v>
      </c>
      <c r="D18" s="18">
        <f>(B18-C18)/C18</f>
        <v>0.3108129883225458</v>
      </c>
      <c r="E18" s="18">
        <f>(B18-'[1]上月'!B13)/'[1]上月'!B13</f>
        <v>-0.20472144033503728</v>
      </c>
      <c r="F18" s="17">
        <f>F9</f>
        <v>49.857547999999994</v>
      </c>
      <c r="G18" s="17">
        <f>G9</f>
        <v>40.88509</v>
      </c>
      <c r="H18" s="18">
        <f>(F18-G18)/G18</f>
        <v>0.21945550321645363</v>
      </c>
    </row>
  </sheetData>
  <sheetProtection/>
  <mergeCells count="4">
    <mergeCell ref="A2:H2"/>
    <mergeCell ref="A4:A5"/>
    <mergeCell ref="B4:E4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N38"/>
    </sheetView>
  </sheetViews>
  <sheetFormatPr defaultColWidth="9.00390625" defaultRowHeight="14.25"/>
  <sheetData>
    <row r="1" spans="1:14" ht="21">
      <c r="A1" s="39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>
      <c r="A2" s="20"/>
      <c r="B2" s="21"/>
      <c r="C2" s="22"/>
      <c r="D2" s="21"/>
      <c r="E2" s="22"/>
      <c r="F2" s="21"/>
      <c r="G2" s="22"/>
      <c r="H2" s="21"/>
      <c r="I2" s="22"/>
      <c r="J2" s="21"/>
      <c r="K2" s="22"/>
      <c r="L2" s="21"/>
      <c r="M2" s="41" t="s">
        <v>44</v>
      </c>
      <c r="N2" s="41"/>
    </row>
    <row r="3" spans="1:14" ht="14.25">
      <c r="A3" s="36" t="s">
        <v>45</v>
      </c>
      <c r="B3" s="36" t="s">
        <v>46</v>
      </c>
      <c r="C3" s="37"/>
      <c r="D3" s="37"/>
      <c r="E3" s="37"/>
      <c r="F3" s="36" t="s">
        <v>47</v>
      </c>
      <c r="G3" s="37"/>
      <c r="H3" s="37"/>
      <c r="I3" s="37"/>
      <c r="J3" s="36" t="s">
        <v>48</v>
      </c>
      <c r="K3" s="37"/>
      <c r="L3" s="37"/>
      <c r="M3" s="37"/>
      <c r="N3" s="42" t="s">
        <v>49</v>
      </c>
    </row>
    <row r="4" spans="1:14" ht="14.25">
      <c r="A4" s="36"/>
      <c r="B4" s="32" t="s">
        <v>50</v>
      </c>
      <c r="C4" s="33"/>
      <c r="D4" s="36" t="s">
        <v>51</v>
      </c>
      <c r="E4" s="37"/>
      <c r="F4" s="32" t="s">
        <v>50</v>
      </c>
      <c r="G4" s="33"/>
      <c r="H4" s="36" t="s">
        <v>51</v>
      </c>
      <c r="I4" s="37"/>
      <c r="J4" s="32" t="s">
        <v>50</v>
      </c>
      <c r="K4" s="33"/>
      <c r="L4" s="36" t="s">
        <v>51</v>
      </c>
      <c r="M4" s="37"/>
      <c r="N4" s="43"/>
    </row>
    <row r="5" spans="1:14" ht="14.25">
      <c r="A5" s="36"/>
      <c r="B5" s="38" t="s">
        <v>52</v>
      </c>
      <c r="C5" s="23" t="s">
        <v>53</v>
      </c>
      <c r="D5" s="38" t="s">
        <v>54</v>
      </c>
      <c r="E5" s="23" t="s">
        <v>53</v>
      </c>
      <c r="F5" s="38" t="s">
        <v>52</v>
      </c>
      <c r="G5" s="23" t="s">
        <v>53</v>
      </c>
      <c r="H5" s="38" t="s">
        <v>54</v>
      </c>
      <c r="I5" s="23" t="s">
        <v>53</v>
      </c>
      <c r="J5" s="38" t="s">
        <v>52</v>
      </c>
      <c r="K5" s="23" t="s">
        <v>53</v>
      </c>
      <c r="L5" s="38" t="s">
        <v>54</v>
      </c>
      <c r="M5" s="23" t="s">
        <v>53</v>
      </c>
      <c r="N5" s="43"/>
    </row>
    <row r="6" spans="1:14" ht="14.25">
      <c r="A6" s="36"/>
      <c r="B6" s="38"/>
      <c r="C6" s="24" t="s">
        <v>55</v>
      </c>
      <c r="D6" s="38"/>
      <c r="E6" s="24" t="s">
        <v>55</v>
      </c>
      <c r="F6" s="38"/>
      <c r="G6" s="24" t="s">
        <v>55</v>
      </c>
      <c r="H6" s="38"/>
      <c r="I6" s="24" t="s">
        <v>55</v>
      </c>
      <c r="J6" s="38"/>
      <c r="K6" s="24" t="s">
        <v>55</v>
      </c>
      <c r="L6" s="38"/>
      <c r="M6" s="24" t="s">
        <v>55</v>
      </c>
      <c r="N6" s="44"/>
    </row>
    <row r="7" spans="1:14" ht="15">
      <c r="A7" s="7" t="s">
        <v>56</v>
      </c>
      <c r="B7" s="25">
        <v>29027.56</v>
      </c>
      <c r="C7" s="26">
        <f>(B7-'[2]与13年同期销量比较'!B4)/'[2]与13年同期销量比较'!B4*100</f>
        <v>0.9307059241186315</v>
      </c>
      <c r="D7" s="25">
        <v>66875.99</v>
      </c>
      <c r="E7" s="26">
        <f>(D7-'[2]与13年同期销量比较'!C4)/'[2]与13年同期销量比较'!C4*100</f>
        <v>-10.249484621585891</v>
      </c>
      <c r="F7" s="27">
        <v>32509.3285</v>
      </c>
      <c r="G7" s="26">
        <f>(F7-'[2]与13年同期销量比较'!D4)/'[2]与13年同期销量比较'!D4*100</f>
        <v>34.26874128533572</v>
      </c>
      <c r="H7" s="25">
        <v>73819.3347</v>
      </c>
      <c r="I7" s="26">
        <f>(H7-'[2]与13年同期销量比较'!E4)/'[2]与13年同期销量比较'!E4*100</f>
        <v>31.540961691844</v>
      </c>
      <c r="J7" s="25">
        <f>B7+F7</f>
        <v>61536.8885</v>
      </c>
      <c r="K7" s="26">
        <f>(J7-'[2]与13年同期销量比较'!F4)/'[2]与13年同期销量比较'!F4*100</f>
        <v>16.168654772978684</v>
      </c>
      <c r="L7" s="25">
        <f aca="true" t="shared" si="0" ref="L7:L38">D7+H7</f>
        <v>140695.3247</v>
      </c>
      <c r="M7" s="26">
        <f>(L7-'[2]与13年同期销量比较'!I4)/'[2]与13年同期销量比较'!I4*100</f>
        <v>7.703480908606712</v>
      </c>
      <c r="N7" s="28">
        <f>RANK(L7,$L$7:$L$37)</f>
        <v>15</v>
      </c>
    </row>
    <row r="8" spans="1:14" ht="15">
      <c r="A8" s="7" t="s">
        <v>57</v>
      </c>
      <c r="B8" s="25">
        <v>23070.5</v>
      </c>
      <c r="C8" s="26">
        <f>(B8-'[2]与13年同期销量比较'!B5)/'[2]与13年同期销量比较'!B5*100</f>
        <v>54.40747832686693</v>
      </c>
      <c r="D8" s="25">
        <v>53244.89</v>
      </c>
      <c r="E8" s="26">
        <f>(D8-'[2]与13年同期销量比较'!C5)/'[2]与13年同期销量比较'!C5*100</f>
        <v>34.274039857681174</v>
      </c>
      <c r="F8" s="27">
        <v>22315.0515</v>
      </c>
      <c r="G8" s="26">
        <f>(F8-'[2]与13年同期销量比较'!D5)/'[2]与13年同期销量比较'!D5*100</f>
        <v>-2.777816323342585</v>
      </c>
      <c r="H8" s="25">
        <v>51875.0935</v>
      </c>
      <c r="I8" s="26">
        <f>(H8-'[2]与13年同期销量比较'!E5)/'[2]与13年同期销量比较'!E5*100</f>
        <v>-7.181113996108736</v>
      </c>
      <c r="J8" s="25">
        <f aca="true" t="shared" si="1" ref="J8:J38">B8+F8</f>
        <v>45385.5515</v>
      </c>
      <c r="K8" s="26">
        <f>(J8-'[2]与13年同期销量比较'!F5)/'[2]与13年同期销量比较'!F5*100</f>
        <v>19.76993500293787</v>
      </c>
      <c r="L8" s="25">
        <f t="shared" si="0"/>
        <v>105119.9835</v>
      </c>
      <c r="M8" s="26">
        <f>(L8-'[2]与13年同期销量比较'!I5)/'[2]与13年同期销量比较'!I5*100</f>
        <v>10.024422704369636</v>
      </c>
      <c r="N8" s="28">
        <f aca="true" t="shared" si="2" ref="N8:N37">RANK(L8,$L$7:$L$37)</f>
        <v>21</v>
      </c>
    </row>
    <row r="9" spans="1:14" ht="15">
      <c r="A9" s="7" t="s">
        <v>58</v>
      </c>
      <c r="B9" s="25">
        <v>39152.35</v>
      </c>
      <c r="C9" s="26">
        <f>(B9-'[2]与13年同期销量比较'!B6)/'[2]与13年同期销量比较'!B6*100</f>
        <v>-11.174768523770158</v>
      </c>
      <c r="D9" s="25">
        <v>94348.41</v>
      </c>
      <c r="E9" s="26">
        <f>(D9-'[2]与13年同期销量比较'!C6)/'[2]与13年同期销量比较'!C6*100</f>
        <v>-19.399958242751083</v>
      </c>
      <c r="F9" s="27">
        <v>39566.7528</v>
      </c>
      <c r="G9" s="26">
        <f>(F9-'[2]与13年同期销量比较'!D6)/'[2]与13年同期销量比较'!D6*100</f>
        <v>27.49398614485804</v>
      </c>
      <c r="H9" s="25">
        <v>105583.3653</v>
      </c>
      <c r="I9" s="26">
        <f>(H9-'[2]与13年同期销量比较'!E6)/'[2]与13年同期销量比较'!E6*100</f>
        <v>32.36496794390774</v>
      </c>
      <c r="J9" s="25">
        <f t="shared" si="1"/>
        <v>78719.1028</v>
      </c>
      <c r="K9" s="26">
        <f>(J9-'[2]与13年同期销量比较'!F6)/'[2]与13年同期销量比较'!F6*100</f>
        <v>4.8020602349490416</v>
      </c>
      <c r="L9" s="25">
        <f t="shared" si="0"/>
        <v>199931.7753</v>
      </c>
      <c r="M9" s="26">
        <f>(L9-'[2]与13年同期销量比较'!I6)/'[2]与13年同期销量比较'!I6*100</f>
        <v>1.5787706581145355</v>
      </c>
      <c r="N9" s="28">
        <f t="shared" si="2"/>
        <v>6</v>
      </c>
    </row>
    <row r="10" spans="1:14" ht="15">
      <c r="A10" s="7" t="s">
        <v>59</v>
      </c>
      <c r="B10" s="25">
        <v>19256.68</v>
      </c>
      <c r="C10" s="26">
        <f>(B10-'[2]与13年同期销量比较'!B7)/'[2]与13年同期销量比较'!B7*100</f>
        <v>27.63486159238354</v>
      </c>
      <c r="D10" s="25">
        <v>46250.75</v>
      </c>
      <c r="E10" s="26">
        <f>(D10-'[2]与13年同期销量比较'!C7)/'[2]与13年同期销量比较'!C7*100</f>
        <v>15.633292647741953</v>
      </c>
      <c r="F10" s="27">
        <v>9063.8466</v>
      </c>
      <c r="G10" s="26">
        <f>(F10-'[2]与13年同期销量比较'!D7)/'[2]与13年同期销量比较'!D7*100</f>
        <v>81.03129064172826</v>
      </c>
      <c r="H10" s="25">
        <v>21542.7199</v>
      </c>
      <c r="I10" s="26">
        <f>(H10-'[2]与13年同期销量比较'!E7)/'[2]与13年同期销量比较'!E7*100</f>
        <v>78.72771029768818</v>
      </c>
      <c r="J10" s="25">
        <f t="shared" si="1"/>
        <v>28320.5266</v>
      </c>
      <c r="K10" s="26">
        <f>(J10-'[2]与13年同期销量比较'!F7)/'[2]与13年同期销量比较'!F7*100</f>
        <v>40.93948103036888</v>
      </c>
      <c r="L10" s="25">
        <f t="shared" si="0"/>
        <v>67793.4699</v>
      </c>
      <c r="M10" s="26">
        <f>(L10-'[2]与13年同期销量比较'!I7)/'[2]与13年同期销量比较'!I7*100</f>
        <v>30.243931785389826</v>
      </c>
      <c r="N10" s="28">
        <f t="shared" si="2"/>
        <v>26</v>
      </c>
    </row>
    <row r="11" spans="1:14" ht="15">
      <c r="A11" s="7" t="s">
        <v>60</v>
      </c>
      <c r="B11" s="25">
        <v>27535.95</v>
      </c>
      <c r="C11" s="26">
        <f>(B11-'[2]与13年同期销量比较'!B8)/'[2]与13年同期销量比较'!B8*100</f>
        <v>48.222042793702066</v>
      </c>
      <c r="D11" s="25">
        <v>65549</v>
      </c>
      <c r="E11" s="26">
        <f>(D11-'[2]与13年同期销量比较'!C8)/'[2]与13年同期销量比较'!C8*100</f>
        <v>45.242370116884786</v>
      </c>
      <c r="F11" s="27">
        <v>14976.5531</v>
      </c>
      <c r="G11" s="26">
        <f>(F11-'[2]与13年同期销量比较'!D8)/'[2]与13年同期销量比较'!D8*100</f>
        <v>71.36887781948661</v>
      </c>
      <c r="H11" s="25">
        <v>37379.654</v>
      </c>
      <c r="I11" s="26">
        <f>(H11-'[2]与13年同期销量比较'!E8)/'[2]与13年同期销量比较'!E8*100</f>
        <v>82.2462530557307</v>
      </c>
      <c r="J11" s="25">
        <f t="shared" si="1"/>
        <v>42512.5031</v>
      </c>
      <c r="K11" s="26">
        <f>(J11-'[2]与13年同期销量比较'!F8)/'[2]与13年同期销量比较'!F8*100</f>
        <v>55.62730882545098</v>
      </c>
      <c r="L11" s="25">
        <f t="shared" si="0"/>
        <v>102928.65400000001</v>
      </c>
      <c r="M11" s="26">
        <f>(L11-'[2]与13年同期销量比较'!I8)/'[2]与13年同期销量比较'!I8*100</f>
        <v>56.80474006041738</v>
      </c>
      <c r="N11" s="28">
        <f t="shared" si="2"/>
        <v>23</v>
      </c>
    </row>
    <row r="12" spans="1:14" ht="15">
      <c r="A12" s="7" t="s">
        <v>61</v>
      </c>
      <c r="B12" s="25">
        <v>65673.98</v>
      </c>
      <c r="C12" s="26">
        <f>(B12-'[2]与13年同期销量比较'!B9)/'[2]与13年同期销量比较'!B9*100</f>
        <v>26.910827502365787</v>
      </c>
      <c r="D12" s="25">
        <v>150902.76</v>
      </c>
      <c r="E12" s="26">
        <f>(D12-'[2]与13年同期销量比较'!C9)/'[2]与13年同期销量比较'!C9*100</f>
        <v>20.828372641337594</v>
      </c>
      <c r="F12" s="27">
        <v>27639.321</v>
      </c>
      <c r="G12" s="26">
        <f>(F12-'[2]与13年同期销量比较'!D9)/'[2]与13年同期销量比较'!D9*100</f>
        <v>0.7327690825780717</v>
      </c>
      <c r="H12" s="25">
        <v>64226.5903</v>
      </c>
      <c r="I12" s="26">
        <f>(H12-'[2]与13年同期销量比较'!E9)/'[2]与13年同期销量比较'!E9*100</f>
        <v>-5.983449111135287</v>
      </c>
      <c r="J12" s="25">
        <f t="shared" si="1"/>
        <v>93313.30099999999</v>
      </c>
      <c r="K12" s="26">
        <f>(J12-'[2]与13年同期销量比较'!F9)/'[2]与13年同期销量比较'!F9*100</f>
        <v>17.840071710604093</v>
      </c>
      <c r="L12" s="25">
        <f t="shared" si="0"/>
        <v>215129.35030000002</v>
      </c>
      <c r="M12" s="26">
        <f>(L12-'[2]与13年同期销量比较'!I9)/'[2]与13年同期销量比较'!I9*100</f>
        <v>11.348116226414295</v>
      </c>
      <c r="N12" s="28">
        <f t="shared" si="2"/>
        <v>5</v>
      </c>
    </row>
    <row r="13" spans="1:14" ht="15">
      <c r="A13" s="7" t="s">
        <v>62</v>
      </c>
      <c r="B13" s="25">
        <v>25055.6</v>
      </c>
      <c r="C13" s="26">
        <f>(B13-'[2]与13年同期销量比较'!B10)/'[2]与13年同期销量比较'!B10*100</f>
        <v>2.116164697548984</v>
      </c>
      <c r="D13" s="25">
        <v>62297.83</v>
      </c>
      <c r="E13" s="26">
        <f>(D13-'[2]与13年同期销量比较'!C10)/'[2]与13年同期销量比较'!C10*100</f>
        <v>1.6464690979891383</v>
      </c>
      <c r="F13" s="27">
        <v>22061.5066</v>
      </c>
      <c r="G13" s="26">
        <f>(F13-'[2]与13年同期销量比较'!D10)/'[2]与13年同期销量比较'!D10*100</f>
        <v>21.181368666894617</v>
      </c>
      <c r="H13" s="25">
        <v>49967.271</v>
      </c>
      <c r="I13" s="26">
        <f>(H13-'[2]与13年同期销量比较'!E10)/'[2]与13年同期销量比较'!E10*100</f>
        <v>8.54951239511528</v>
      </c>
      <c r="J13" s="25">
        <f t="shared" si="1"/>
        <v>47117.1066</v>
      </c>
      <c r="K13" s="26">
        <f>(J13-'[2]与13年同期销量比较'!F10)/'[2]与13年同期销量比较'!F10*100</f>
        <v>10.236774729843786</v>
      </c>
      <c r="L13" s="25">
        <f t="shared" si="0"/>
        <v>112265.101</v>
      </c>
      <c r="M13" s="26">
        <f>(L13-'[2]与13年同期销量比较'!I10)/'[2]与13年同期销量比较'!I10*100</f>
        <v>4.607313805829855</v>
      </c>
      <c r="N13" s="28">
        <f t="shared" si="2"/>
        <v>20</v>
      </c>
    </row>
    <row r="14" spans="1:14" ht="15">
      <c r="A14" s="7" t="s">
        <v>63</v>
      </c>
      <c r="B14" s="25">
        <v>31098.94</v>
      </c>
      <c r="C14" s="26">
        <f>(B14-'[2]与13年同期销量比较'!B11)/'[2]与13年同期销量比较'!B11*100</f>
        <v>22.22715689156705</v>
      </c>
      <c r="D14" s="25">
        <v>73026.41</v>
      </c>
      <c r="E14" s="26">
        <f>(D14-'[2]与13年同期销量比较'!C11)/'[2]与13年同期销量比较'!C11*100</f>
        <v>16.898947313489153</v>
      </c>
      <c r="F14" s="27">
        <v>32196.4973</v>
      </c>
      <c r="G14" s="26">
        <f>(F14-'[2]与13年同期销量比较'!D11)/'[2]与13年同期销量比较'!D11*100</f>
        <v>31.7481341452564</v>
      </c>
      <c r="H14" s="25">
        <v>74849.7794</v>
      </c>
      <c r="I14" s="26">
        <f>(H14-'[2]与13年同期销量比较'!E11)/'[2]与13年同期销量比较'!E11*100</f>
        <v>31.717530530849775</v>
      </c>
      <c r="J14" s="25">
        <f t="shared" si="1"/>
        <v>63295.4373</v>
      </c>
      <c r="K14" s="26">
        <f>(J14-'[2]与13年同期销量比较'!F11)/'[2]与13年同期销量比较'!F11*100</f>
        <v>26.89167079806011</v>
      </c>
      <c r="L14" s="25">
        <f t="shared" si="0"/>
        <v>147876.1894</v>
      </c>
      <c r="M14" s="26">
        <f>(L14-'[2]与13年同期销量比较'!I11)/'[2]与13年同期销量比较'!I11*100</f>
        <v>23.957715870653136</v>
      </c>
      <c r="N14" s="28">
        <f t="shared" si="2"/>
        <v>12</v>
      </c>
    </row>
    <row r="15" spans="1:14" ht="15">
      <c r="A15" s="7" t="s">
        <v>64</v>
      </c>
      <c r="B15" s="25">
        <v>25402.42</v>
      </c>
      <c r="C15" s="26">
        <f>(B15-'[2]与13年同期销量比较'!B12)/'[2]与13年同期销量比较'!B12*100</f>
        <v>38.28788686297683</v>
      </c>
      <c r="D15" s="25">
        <v>58411</v>
      </c>
      <c r="E15" s="26">
        <f>(D15-'[2]与13年同期销量比较'!C12)/'[2]与13年同期销量比较'!C12*100</f>
        <v>18.325994866014465</v>
      </c>
      <c r="F15" s="27">
        <v>31189.9821</v>
      </c>
      <c r="G15" s="26">
        <f>(F15-'[2]与13年同期销量比较'!D12)/'[2]与13年同期销量比较'!D12*100</f>
        <v>85.28828417110749</v>
      </c>
      <c r="H15" s="25">
        <v>72008.7941</v>
      </c>
      <c r="I15" s="26">
        <f>(H15-'[2]与13年同期销量比较'!E12)/'[2]与13年同期销量比较'!E12*100</f>
        <v>91.18364693950264</v>
      </c>
      <c r="J15" s="25">
        <f t="shared" si="1"/>
        <v>56592.4021</v>
      </c>
      <c r="K15" s="26">
        <f>(J15-'[2]与13年同期销量比较'!F12)/'[2]与13年同期销量比较'!F12*100</f>
        <v>60.76268609120936</v>
      </c>
      <c r="L15" s="25">
        <f t="shared" si="0"/>
        <v>130419.7941</v>
      </c>
      <c r="M15" s="26">
        <f>(L15-'[2]与13年同期销量比较'!I12)/'[2]与13年同期销量比较'!I12*100</f>
        <v>49.857521950701376</v>
      </c>
      <c r="N15" s="28">
        <f t="shared" si="2"/>
        <v>17</v>
      </c>
    </row>
    <row r="16" spans="1:14" ht="15">
      <c r="A16" s="7" t="s">
        <v>65</v>
      </c>
      <c r="B16" s="25">
        <v>75973.47</v>
      </c>
      <c r="C16" s="26">
        <f>(B16-'[2]与13年同期销量比较'!B13)/'[2]与13年同期销量比较'!B13*100</f>
        <v>-0.5840892344303836</v>
      </c>
      <c r="D16" s="25">
        <v>178140.55</v>
      </c>
      <c r="E16" s="26">
        <f>(D16-'[2]与13年同期销量比较'!C13)/'[2]与13年同期销量比较'!C13*100</f>
        <v>-6.250277935438989</v>
      </c>
      <c r="F16" s="27">
        <v>87093.5315</v>
      </c>
      <c r="G16" s="26">
        <f>(F16-'[2]与13年同期销量比较'!D13)/'[2]与13年同期销量比较'!D13*100</f>
        <v>8.561112106543229</v>
      </c>
      <c r="H16" s="25">
        <v>204679.9052</v>
      </c>
      <c r="I16" s="26">
        <f>(H16-'[2]与13年同期销量比较'!E13)/'[2]与13年同期销量比较'!E13*100</f>
        <v>0.718443422918325</v>
      </c>
      <c r="J16" s="25">
        <f t="shared" si="1"/>
        <v>163067.0015</v>
      </c>
      <c r="K16" s="26">
        <f>(J16-'[2]与13年同期销量比较'!F13)/'[2]与13年同期销量比较'!F13*100</f>
        <v>4.099597654136313</v>
      </c>
      <c r="L16" s="25">
        <f t="shared" si="0"/>
        <v>382820.45519999997</v>
      </c>
      <c r="M16" s="26">
        <f>(L16-'[2]与13年同期销量比较'!I13)/'[2]与13年同期销量比较'!I13*100</f>
        <v>-2.6489316022976386</v>
      </c>
      <c r="N16" s="28">
        <f t="shared" si="2"/>
        <v>3</v>
      </c>
    </row>
    <row r="17" spans="1:14" ht="15">
      <c r="A17" s="7" t="s">
        <v>66</v>
      </c>
      <c r="B17" s="25">
        <v>76216.9</v>
      </c>
      <c r="C17" s="26">
        <f>(B17-'[2]与13年同期销量比较'!B14)/'[2]与13年同期销量比较'!B14*100</f>
        <v>3.1172801799092156</v>
      </c>
      <c r="D17" s="25">
        <v>181326.33</v>
      </c>
      <c r="E17" s="26">
        <f>(D17-'[2]与13年同期销量比较'!C14)/'[2]与13年同期销量比较'!C14*100</f>
        <v>-3.121735908984211</v>
      </c>
      <c r="F17" s="27">
        <v>45034.0065</v>
      </c>
      <c r="G17" s="26">
        <f>(F17-'[2]与13年同期销量比较'!D14)/'[2]与13年同期销量比较'!D14*100</f>
        <v>-8.614102565595882</v>
      </c>
      <c r="H17" s="25">
        <v>110917.7067</v>
      </c>
      <c r="I17" s="26">
        <f>(H17-'[2]与13年同期销量比较'!E14)/'[2]与13年同期销量比较'!E14*100</f>
        <v>-13.440699120309112</v>
      </c>
      <c r="J17" s="25">
        <f t="shared" si="1"/>
        <v>121250.9065</v>
      </c>
      <c r="K17" s="26">
        <f>(J17-'[2]与13年同期销量比较'!F14)/'[2]与13年同期销量比较'!F14*100</f>
        <v>-1.575485777113008</v>
      </c>
      <c r="L17" s="25">
        <f t="shared" si="0"/>
        <v>292244.0367</v>
      </c>
      <c r="M17" s="26">
        <f>(L17-'[2]与13年同期销量比较'!I14)/'[2]与13年同期销量比较'!I14*100</f>
        <v>-7.315321352983299</v>
      </c>
      <c r="N17" s="28">
        <f t="shared" si="2"/>
        <v>4</v>
      </c>
    </row>
    <row r="18" spans="1:14" ht="15">
      <c r="A18" s="7" t="s">
        <v>67</v>
      </c>
      <c r="B18" s="25">
        <v>36132.6</v>
      </c>
      <c r="C18" s="26">
        <f>(B18-'[2]与13年同期销量比较'!B15)/'[2]与13年同期销量比较'!B15*100</f>
        <v>25.654089758485384</v>
      </c>
      <c r="D18" s="25">
        <v>85843.96</v>
      </c>
      <c r="E18" s="26">
        <f>(D18-'[2]与13年同期销量比较'!C15)/'[2]与13年同期销量比较'!C15*100</f>
        <v>24.925177869006337</v>
      </c>
      <c r="F18" s="27">
        <v>22386.915</v>
      </c>
      <c r="G18" s="26">
        <f>(F18-'[2]与13年同期销量比较'!D15)/'[2]与13年同期销量比较'!D15*100</f>
        <v>28.954586822681716</v>
      </c>
      <c r="H18" s="25">
        <v>53431.5333</v>
      </c>
      <c r="I18" s="26">
        <f>(H18-'[2]与13年同期销量比较'!E15)/'[2]与13年同期销量比较'!E15*100</f>
        <v>21.32505625462072</v>
      </c>
      <c r="J18" s="25">
        <f t="shared" si="1"/>
        <v>58519.515</v>
      </c>
      <c r="K18" s="26">
        <f>(J18-'[2]与13年同期销量比较'!F15)/'[2]与13年同期销量比较'!F15*100</f>
        <v>26.896559832640165</v>
      </c>
      <c r="L18" s="25">
        <f t="shared" si="0"/>
        <v>139275.4933</v>
      </c>
      <c r="M18" s="26">
        <f>(L18-'[2]与13年同期销量比较'!I15)/'[2]与13年同期销量比较'!I15*100</f>
        <v>23.51905406870621</v>
      </c>
      <c r="N18" s="28">
        <f t="shared" si="2"/>
        <v>16</v>
      </c>
    </row>
    <row r="19" spans="1:14" ht="15">
      <c r="A19" s="7" t="s">
        <v>68</v>
      </c>
      <c r="B19" s="25">
        <v>28551.6</v>
      </c>
      <c r="C19" s="26">
        <f>(B19-'[2]与13年同期销量比较'!B16)/'[2]与13年同期销量比较'!B16*100</f>
        <v>23.031233531220806</v>
      </c>
      <c r="D19" s="25">
        <v>67546</v>
      </c>
      <c r="E19" s="26">
        <f>(D19-'[2]与13年同期销量比较'!C16)/'[2]与13年同期销量比较'!C16*100</f>
        <v>25.62787433790375</v>
      </c>
      <c r="F19" s="27">
        <v>38697.5678</v>
      </c>
      <c r="G19" s="26">
        <f>(F19-'[2]与13年同期销量比较'!D16)/'[2]与13年同期销量比较'!D16*100</f>
        <v>9.844694138293757</v>
      </c>
      <c r="H19" s="25">
        <v>91954.1944</v>
      </c>
      <c r="I19" s="26">
        <f>(H19-'[2]与13年同期销量比较'!E16)/'[2]与13年同期销量比较'!E16*100</f>
        <v>6.499938293078958</v>
      </c>
      <c r="J19" s="25">
        <f t="shared" si="1"/>
        <v>67249.1678</v>
      </c>
      <c r="K19" s="26">
        <f>(J19-'[2]与13年同期销量比较'!F16)/'[2]与13年同期销量比较'!F16*100</f>
        <v>15.081475167478734</v>
      </c>
      <c r="L19" s="25">
        <f t="shared" si="0"/>
        <v>159500.19439999998</v>
      </c>
      <c r="M19" s="26">
        <f>(L19-'[2]与13年同期销量比较'!I16)/'[2]与13年同期销量比较'!I16*100</f>
        <v>13.840283544439306</v>
      </c>
      <c r="N19" s="28">
        <f t="shared" si="2"/>
        <v>11</v>
      </c>
    </row>
    <row r="20" spans="1:14" ht="15">
      <c r="A20" s="7" t="s">
        <v>69</v>
      </c>
      <c r="B20" s="25">
        <v>38691.3</v>
      </c>
      <c r="C20" s="26">
        <f>(B20-'[2]与13年同期销量比较'!B17)/'[2]与13年同期销量比较'!B17*100</f>
        <v>53.83028108368582</v>
      </c>
      <c r="D20" s="25">
        <v>89928.92</v>
      </c>
      <c r="E20" s="26">
        <f>(D20-'[2]与13年同期销量比较'!C17)/'[2]与13年同期销量比较'!C17*100</f>
        <v>52.63994057952613</v>
      </c>
      <c r="F20" s="27">
        <v>25469.0306</v>
      </c>
      <c r="G20" s="26">
        <f>(F20-'[2]与13年同期销量比较'!D17)/'[2]与13年同期销量比较'!D17*100</f>
        <v>-11.56565317707519</v>
      </c>
      <c r="H20" s="25">
        <v>57073.4024</v>
      </c>
      <c r="I20" s="26">
        <f>(H20-'[2]与13年同期销量比较'!E17)/'[2]与13年同期销量比较'!E17*100</f>
        <v>-15.135760941195391</v>
      </c>
      <c r="J20" s="25">
        <f t="shared" si="1"/>
        <v>64160.3306</v>
      </c>
      <c r="K20" s="26">
        <f>(J20-'[2]与13年同期销量比较'!F17)/'[2]与13年同期销量比较'!F17*100</f>
        <v>18.92141971640661</v>
      </c>
      <c r="L20" s="25">
        <f t="shared" si="0"/>
        <v>147002.3224</v>
      </c>
      <c r="M20" s="26">
        <f>(L20-'[2]与13年同期销量比较'!I17)/'[2]与13年同期销量比较'!I17*100</f>
        <v>16.51286871477208</v>
      </c>
      <c r="N20" s="28">
        <f t="shared" si="2"/>
        <v>14</v>
      </c>
    </row>
    <row r="21" spans="1:14" ht="15">
      <c r="A21" s="7" t="s">
        <v>70</v>
      </c>
      <c r="B21" s="25">
        <v>90585.64</v>
      </c>
      <c r="C21" s="26">
        <f>(B21-'[2]与13年同期销量比较'!B18)/'[2]与13年同期销量比较'!B18*100</f>
        <v>19.374887738848567</v>
      </c>
      <c r="D21" s="25">
        <v>216089.41</v>
      </c>
      <c r="E21" s="26">
        <f>(D21-'[2]与13年同期销量比较'!C18)/'[2]与13年同期销量比较'!C18*100</f>
        <v>16.017310137038145</v>
      </c>
      <c r="F21" s="27">
        <v>74420.9478</v>
      </c>
      <c r="G21" s="26">
        <f>(F21-'[2]与13年同期销量比较'!D18)/'[2]与13年同期销量比较'!D18*100</f>
        <v>18.024237200689026</v>
      </c>
      <c r="H21" s="25">
        <v>182619.9918</v>
      </c>
      <c r="I21" s="26">
        <f>(H21-'[2]与13年同期销量比较'!E18)/'[2]与13年同期销量比较'!E18*100</f>
        <v>9.715484149977286</v>
      </c>
      <c r="J21" s="25">
        <f t="shared" si="1"/>
        <v>165006.58779999998</v>
      </c>
      <c r="K21" s="26">
        <f>(J21-'[2]与13年同期销量比较'!F18)/'[2]与13年同期销量比较'!F18*100</f>
        <v>18.761912558818548</v>
      </c>
      <c r="L21" s="25">
        <f t="shared" si="0"/>
        <v>398709.4018</v>
      </c>
      <c r="M21" s="26">
        <f>(L21-'[2]与13年同期销量比较'!I18)/'[2]与13年同期销量比较'!I18*100</f>
        <v>13.043348656270567</v>
      </c>
      <c r="N21" s="28">
        <f t="shared" si="2"/>
        <v>2</v>
      </c>
    </row>
    <row r="22" spans="1:14" ht="15">
      <c r="A22" s="7" t="s">
        <v>71</v>
      </c>
      <c r="B22" s="25">
        <v>36746.23</v>
      </c>
      <c r="C22" s="26">
        <f>(B22-'[2]与13年同期销量比较'!B19)/'[2]与13年同期销量比较'!B19*100</f>
        <v>9.347507811337607</v>
      </c>
      <c r="D22" s="25">
        <v>85858.92</v>
      </c>
      <c r="E22" s="26">
        <f>(D22-'[2]与13年同期销量比较'!C19)/'[2]与13年同期销量比较'!C19*100</f>
        <v>5.007294099460008</v>
      </c>
      <c r="F22" s="27">
        <v>38268.8513</v>
      </c>
      <c r="G22" s="26">
        <f>(F22-'[2]与13年同期销量比较'!D19)/'[2]与13年同期销量比较'!D19*100</f>
        <v>30.099694101178976</v>
      </c>
      <c r="H22" s="25">
        <v>90354.6044</v>
      </c>
      <c r="I22" s="26">
        <f>(H22-'[2]与13年同期销量比较'!E19)/'[2]与13年同期销量比较'!E19*100</f>
        <v>23.725440298430225</v>
      </c>
      <c r="J22" s="25">
        <f t="shared" si="1"/>
        <v>75015.0813</v>
      </c>
      <c r="K22" s="26">
        <f>(J22-'[2]与13年同期销量比较'!F19)/'[2]与13年同期销量比较'!F19*100</f>
        <v>19.033730966655586</v>
      </c>
      <c r="L22" s="25">
        <f t="shared" si="0"/>
        <v>176213.5244</v>
      </c>
      <c r="M22" s="26">
        <f>(L22-'[2]与13年同期销量比较'!I19)/'[2]与13年同期销量比较'!I19*100</f>
        <v>13.838148005924083</v>
      </c>
      <c r="N22" s="28">
        <f t="shared" si="2"/>
        <v>7</v>
      </c>
    </row>
    <row r="23" spans="1:14" ht="15">
      <c r="A23" s="7" t="s">
        <v>72</v>
      </c>
      <c r="B23" s="25">
        <v>51160.66</v>
      </c>
      <c r="C23" s="26">
        <f>(B23-'[2]与13年同期销量比较'!B20)/'[2]与13年同期销量比较'!B20*100</f>
        <v>10.876434835470032</v>
      </c>
      <c r="D23" s="25">
        <v>123967.69</v>
      </c>
      <c r="E23" s="26">
        <f>(D23-'[2]与13年同期销量比较'!C20)/'[2]与13年同期销量比较'!C20*100</f>
        <v>1.3804832922308268</v>
      </c>
      <c r="F23" s="27">
        <v>17573.4723</v>
      </c>
      <c r="G23" s="26">
        <f>(F23-'[2]与13年同期销量比较'!D20)/'[2]与13年同期销量比较'!D20*100</f>
        <v>2.863689595334434</v>
      </c>
      <c r="H23" s="25">
        <v>42756.1875</v>
      </c>
      <c r="I23" s="26">
        <f>(H23-'[2]与13年同期销量比较'!E20)/'[2]与13年同期销量比较'!E20*100</f>
        <v>-3.525756223286299</v>
      </c>
      <c r="J23" s="25">
        <f t="shared" si="1"/>
        <v>68734.1323</v>
      </c>
      <c r="K23" s="26">
        <f>(J23-'[2]与13年同期销量比较'!F20)/'[2]与13年同期销量比较'!F20*100</f>
        <v>8.711328813543128</v>
      </c>
      <c r="L23" s="25">
        <f t="shared" si="0"/>
        <v>166723.8775</v>
      </c>
      <c r="M23" s="26">
        <f>(L23-'[2]与13年同期销量比较'!I20)/'[2]与13年同期销量比较'!I20*100</f>
        <v>0.07531801075430515</v>
      </c>
      <c r="N23" s="28">
        <f t="shared" si="2"/>
        <v>10</v>
      </c>
    </row>
    <row r="24" spans="1:14" ht="15">
      <c r="A24" s="7" t="s">
        <v>73</v>
      </c>
      <c r="B24" s="25">
        <v>43549.67</v>
      </c>
      <c r="C24" s="26">
        <f>(B24-'[2]与13年同期销量比较'!B21)/'[2]与13年同期销量比较'!B21*100</f>
        <v>28.637834638133548</v>
      </c>
      <c r="D24" s="25">
        <v>103597.75</v>
      </c>
      <c r="E24" s="26">
        <f>(D24-'[2]与13年同期销量比较'!C21)/'[2]与13年同期销量比较'!C21*100</f>
        <v>26.33705556073164</v>
      </c>
      <c r="F24" s="27">
        <v>29701.7729</v>
      </c>
      <c r="G24" s="26">
        <f>(F24-'[2]与13年同期销量比较'!D21)/'[2]与13年同期销量比较'!D21*100</f>
        <v>73.203403895687</v>
      </c>
      <c r="H24" s="25">
        <v>71246.8409</v>
      </c>
      <c r="I24" s="26">
        <f>(H24-'[2]与13年同期销量比较'!E21)/'[2]与13年同期销量比较'!E21*100</f>
        <v>69.63535365140694</v>
      </c>
      <c r="J24" s="25">
        <f t="shared" si="1"/>
        <v>73251.4429</v>
      </c>
      <c r="K24" s="26">
        <f>(J24-'[2]与13年同期销量比较'!F21)/'[2]与13年同期销量比较'!F21*100</f>
        <v>43.621909010064215</v>
      </c>
      <c r="L24" s="25">
        <f t="shared" si="0"/>
        <v>174844.5909</v>
      </c>
      <c r="M24" s="26">
        <f>(L24-'[2]与13年同期销量比较'!I21)/'[2]与13年同期销量比较'!I21*100</f>
        <v>41.0024793696245</v>
      </c>
      <c r="N24" s="28">
        <f t="shared" si="2"/>
        <v>8</v>
      </c>
    </row>
    <row r="25" spans="1:14" ht="15">
      <c r="A25" s="7" t="s">
        <v>74</v>
      </c>
      <c r="B25" s="25">
        <v>121446.77</v>
      </c>
      <c r="C25" s="26">
        <f>(B25-'[2]与13年同期销量比较'!B22)/'[2]与13年同期销量比较'!B22*100</f>
        <v>15.74119218981107</v>
      </c>
      <c r="D25" s="25">
        <v>283328.54</v>
      </c>
      <c r="E25" s="26">
        <f>(D25-'[2]与13年同期销量比较'!C22)/'[2]与13年同期销量比较'!C22*100</f>
        <v>8.236838377168883</v>
      </c>
      <c r="F25" s="27">
        <v>73543.2621</v>
      </c>
      <c r="G25" s="26">
        <f>(F25-'[2]与13年同期销量比较'!D22)/'[2]与13年同期销量比较'!D22*100</f>
        <v>21.026435557898527</v>
      </c>
      <c r="H25" s="25">
        <v>174812.8828</v>
      </c>
      <c r="I25" s="26">
        <f>(H25-'[2]与13年同期销量比较'!E22)/'[2]与13年同期销量比较'!E22*100</f>
        <v>15.700025616599703</v>
      </c>
      <c r="J25" s="25">
        <f t="shared" si="1"/>
        <v>194990.0321</v>
      </c>
      <c r="K25" s="26">
        <f>(J25-'[2]与13年同期销量比较'!F22)/'[2]与13年同期销量比较'!F22*100</f>
        <v>17.679469573049943</v>
      </c>
      <c r="L25" s="25">
        <f t="shared" si="0"/>
        <v>458141.42279999994</v>
      </c>
      <c r="M25" s="26">
        <f>(L25-'[2]与13年同期销量比较'!I22)/'[2]与13年同期销量比较'!I22*100</f>
        <v>10.968097450175483</v>
      </c>
      <c r="N25" s="28">
        <f t="shared" si="2"/>
        <v>1</v>
      </c>
    </row>
    <row r="26" spans="1:14" ht="15">
      <c r="A26" s="7" t="s">
        <v>75</v>
      </c>
      <c r="B26" s="25">
        <v>34851.78</v>
      </c>
      <c r="C26" s="26">
        <f>(B26-'[2]与13年同期销量比较'!B23)/'[2]与13年同期销量比较'!B23*100</f>
        <v>34.663360724432565</v>
      </c>
      <c r="D26" s="25">
        <v>77710.55</v>
      </c>
      <c r="E26" s="26">
        <f>(D26-'[2]与13年同期销量比较'!C23)/'[2]与13年同期销量比较'!C23*100</f>
        <v>25.216944757175753</v>
      </c>
      <c r="F26" s="27">
        <v>7065.2684</v>
      </c>
      <c r="G26" s="26">
        <f>(F26-'[2]与13年同期销量比较'!D23)/'[2]与13年同期销量比较'!D23*100</f>
        <v>-12.039418886624182</v>
      </c>
      <c r="H26" s="25">
        <v>16356.918</v>
      </c>
      <c r="I26" s="26">
        <f>(H26-'[2]与13年同期销量比较'!E23)/'[2]与13年同期销量比较'!E23*100</f>
        <v>12.648200152413622</v>
      </c>
      <c r="J26" s="25">
        <f t="shared" si="1"/>
        <v>41917.0484</v>
      </c>
      <c r="K26" s="26">
        <f>(J26-'[2]与13年同期销量比较'!F23)/'[2]与13年同期销量比较'!F23*100</f>
        <v>23.6017766777284</v>
      </c>
      <c r="L26" s="25">
        <f t="shared" si="0"/>
        <v>94067.46800000001</v>
      </c>
      <c r="M26" s="26">
        <f>(L26-'[2]与13年同期销量比较'!I23)/'[2]与13年同期销量比较'!I23*100</f>
        <v>22.833815444334707</v>
      </c>
      <c r="N26" s="28">
        <f t="shared" si="2"/>
        <v>24</v>
      </c>
    </row>
    <row r="27" spans="1:14" ht="15">
      <c r="A27" s="7" t="s">
        <v>76</v>
      </c>
      <c r="B27" s="25">
        <v>13655.85</v>
      </c>
      <c r="C27" s="26">
        <f>(B27-'[2]与13年同期销量比较'!B24)/'[2]与13年同期销量比较'!B24*100</f>
        <v>30.849534796814975</v>
      </c>
      <c r="D27" s="25">
        <v>29889.86</v>
      </c>
      <c r="E27" s="26">
        <f>(D27-'[2]与13年同期销量比较'!C24)/'[2]与13年同期销量比较'!C24*100</f>
        <v>17.6893097916862</v>
      </c>
      <c r="F27" s="27">
        <v>4280.9949</v>
      </c>
      <c r="G27" s="26">
        <f>(F27-'[2]与13年同期销量比较'!D24)/'[2]与13年同期销量比较'!D24*100</f>
        <v>58.727609638325674</v>
      </c>
      <c r="H27" s="25">
        <v>10108.3593</v>
      </c>
      <c r="I27" s="26">
        <f>(H27-'[2]与13年同期销量比较'!E24)/'[2]与13年同期销量比较'!E24*100</f>
        <v>56.49096107950528</v>
      </c>
      <c r="J27" s="25">
        <f t="shared" si="1"/>
        <v>17936.8449</v>
      </c>
      <c r="K27" s="26">
        <f>(J27-'[2]与13年同期销量比较'!F24)/'[2]与13年同期销量比较'!F24*100</f>
        <v>36.57457882801916</v>
      </c>
      <c r="L27" s="25">
        <f t="shared" si="0"/>
        <v>39998.2193</v>
      </c>
      <c r="M27" s="26">
        <f>(L27-'[2]与13年同期销量比较'!I24)/'[2]与13年同期销量比较'!I24*100</f>
        <v>25.556896465248393</v>
      </c>
      <c r="N27" s="28">
        <f t="shared" si="2"/>
        <v>28</v>
      </c>
    </row>
    <row r="28" spans="1:14" ht="15">
      <c r="A28" s="7" t="s">
        <v>77</v>
      </c>
      <c r="B28" s="25">
        <v>39135.06</v>
      </c>
      <c r="C28" s="26">
        <f>(B28-'[2]与13年同期销量比较'!B25)/'[2]与13年同期销量比较'!B25*100</f>
        <v>40.00933751911776</v>
      </c>
      <c r="D28" s="25">
        <v>84164.24</v>
      </c>
      <c r="E28" s="26">
        <f>(D28-'[2]与13年同期销量比较'!C25)/'[2]与13年同期销量比较'!C25*100</f>
        <v>36.124940096560394</v>
      </c>
      <c r="F28" s="27">
        <v>13847.2711</v>
      </c>
      <c r="G28" s="26">
        <f>(F28-'[2]与13年同期销量比较'!D25)/'[2]与13年同期销量比较'!D25*100</f>
        <v>22.48001636620112</v>
      </c>
      <c r="H28" s="25">
        <v>30467.7725</v>
      </c>
      <c r="I28" s="26">
        <f>(H28-'[2]与13年同期销量比较'!E25)/'[2]与13年同期销量比较'!E25*100</f>
        <v>18.502556705528395</v>
      </c>
      <c r="J28" s="25">
        <f t="shared" si="1"/>
        <v>52982.331099999996</v>
      </c>
      <c r="K28" s="26">
        <f>(J28-'[2]与13年同期销量比较'!F25)/'[2]与13年同期销量比较'!F25*100</f>
        <v>34.961079566344445</v>
      </c>
      <c r="L28" s="25">
        <f t="shared" si="0"/>
        <v>114632.01250000001</v>
      </c>
      <c r="M28" s="26">
        <f>(L28-'[2]与13年同期销量比较'!I25)/'[2]与13年同期销量比较'!I25*100</f>
        <v>30.949175902685294</v>
      </c>
      <c r="N28" s="28">
        <f t="shared" si="2"/>
        <v>19</v>
      </c>
    </row>
    <row r="29" spans="1:14" ht="15">
      <c r="A29" s="7" t="s">
        <v>78</v>
      </c>
      <c r="B29" s="25">
        <v>52220.53</v>
      </c>
      <c r="C29" s="26">
        <f>(B29-'[2]与13年同期销量比较'!B26)/'[2]与13年同期销量比较'!B26*100</f>
        <v>20.025645970229256</v>
      </c>
      <c r="D29" s="25">
        <v>113127.21</v>
      </c>
      <c r="E29" s="26">
        <f>(D29-'[2]与13年同期销量比较'!C26)/'[2]与13年同期销量比较'!C26*100</f>
        <v>14.658032321125816</v>
      </c>
      <c r="F29" s="27">
        <v>24825.3751</v>
      </c>
      <c r="G29" s="26">
        <f>(F29-'[2]与13年同期销量比较'!D26)/'[2]与13年同期销量比较'!D26*100</f>
        <v>-6.412488484716067</v>
      </c>
      <c r="H29" s="25">
        <v>56274.195</v>
      </c>
      <c r="I29" s="26">
        <f>(H29-'[2]与13年同期销量比较'!E26)/'[2]与13年同期销量比较'!E26*100</f>
        <v>-4.045962632857544</v>
      </c>
      <c r="J29" s="25">
        <f t="shared" si="1"/>
        <v>77045.9051</v>
      </c>
      <c r="K29" s="26">
        <f>(J29-'[2]与13年同期销量比较'!F26)/'[2]与13年同期销量比较'!F26*100</f>
        <v>10.011852226014106</v>
      </c>
      <c r="L29" s="25">
        <f t="shared" si="0"/>
        <v>169401.405</v>
      </c>
      <c r="M29" s="26">
        <f>(L29-'[2]与13年同期销量比较'!I26)/'[2]与13年同期销量比较'!I26*100</f>
        <v>7.6850461267039885</v>
      </c>
      <c r="N29" s="28">
        <f t="shared" si="2"/>
        <v>9</v>
      </c>
    </row>
    <row r="30" spans="1:14" ht="15">
      <c r="A30" s="7" t="s">
        <v>79</v>
      </c>
      <c r="B30" s="25">
        <v>11826.13</v>
      </c>
      <c r="C30" s="26">
        <f>(B30-'[2]与13年同期销量比较'!B27)/'[2]与13年同期销量比较'!B27*100</f>
        <v>3.3033833102142225</v>
      </c>
      <c r="D30" s="25">
        <v>27407.99</v>
      </c>
      <c r="E30" s="26">
        <f>(D30-'[2]与13年同期销量比较'!C27)/'[2]与13年同期销量比较'!C27*100</f>
        <v>-7.746124026441542</v>
      </c>
      <c r="F30" s="27">
        <v>12085.3894</v>
      </c>
      <c r="G30" s="26">
        <f>(F30-'[2]与13年同期销量比较'!D27)/'[2]与13年同期销量比较'!D27*100</f>
        <v>19.291126561043367</v>
      </c>
      <c r="H30" s="25">
        <v>27582.869</v>
      </c>
      <c r="I30" s="26">
        <f>(H30-'[2]与13年同期销量比较'!E27)/'[2]与13年同期销量比较'!E27*100</f>
        <v>9.752411739431233</v>
      </c>
      <c r="J30" s="25">
        <f t="shared" si="1"/>
        <v>23911.519399999997</v>
      </c>
      <c r="K30" s="26">
        <f>(J30-'[2]与13年同期销量比较'!F27)/'[2]与13年同期销量比较'!F27*100</f>
        <v>10.809392174494729</v>
      </c>
      <c r="L30" s="25">
        <f t="shared" si="0"/>
        <v>54990.859</v>
      </c>
      <c r="M30" s="26">
        <f>(L30-'[2]与13年同期销量比较'!I27)/'[2]与13年同期销量比较'!I27*100</f>
        <v>0.2728725231464663</v>
      </c>
      <c r="N30" s="28">
        <f t="shared" si="2"/>
        <v>27</v>
      </c>
    </row>
    <row r="31" spans="1:14" ht="15">
      <c r="A31" s="7" t="s">
        <v>80</v>
      </c>
      <c r="B31" s="25">
        <v>31402.21</v>
      </c>
      <c r="C31" s="26">
        <f>(B31-'[2]与13年同期销量比较'!B28)/'[2]与13年同期销量比较'!B28*100</f>
        <v>9.848405875986375</v>
      </c>
      <c r="D31" s="25">
        <v>75600.13</v>
      </c>
      <c r="E31" s="26">
        <f>(D31-'[2]与13年同期销量比较'!C28)/'[2]与13年同期销量比较'!C28*100</f>
        <v>9.221895022625235</v>
      </c>
      <c r="F31" s="27">
        <v>31656.9036</v>
      </c>
      <c r="G31" s="26">
        <f>(F31-'[2]与13年同期销量比较'!D28)/'[2]与13年同期销量比较'!D28*100</f>
        <v>14.111633201869367</v>
      </c>
      <c r="H31" s="25">
        <v>71936.419</v>
      </c>
      <c r="I31" s="26">
        <f>(H31-'[2]与13年同期销量比较'!E28)/'[2]与13年同期销量比较'!E28*100</f>
        <v>12.892861034994048</v>
      </c>
      <c r="J31" s="25">
        <f t="shared" si="1"/>
        <v>63059.1136</v>
      </c>
      <c r="K31" s="26">
        <f>(J31-'[2]与13年同期销量比较'!F28)/'[2]与13年同期销量比较'!F28*100</f>
        <v>11.948049920996512</v>
      </c>
      <c r="L31" s="25">
        <f t="shared" si="0"/>
        <v>147536.549</v>
      </c>
      <c r="M31" s="26">
        <f>(L31-'[2]与13年同期销量比较'!I28)/'[2]与13年同期销量比较'!I28*100</f>
        <v>10.981493770128099</v>
      </c>
      <c r="N31" s="28">
        <f t="shared" si="2"/>
        <v>13</v>
      </c>
    </row>
    <row r="32" spans="1:14" ht="15">
      <c r="A32" s="7" t="s">
        <v>81</v>
      </c>
      <c r="B32" s="25">
        <v>3082.56</v>
      </c>
      <c r="C32" s="26">
        <f>(B32-'[2]与13年同期销量比较'!B29)/'[2]与13年同期销量比较'!B29*100</f>
        <v>173.45356480701165</v>
      </c>
      <c r="D32" s="25">
        <v>7250.07</v>
      </c>
      <c r="E32" s="26">
        <f>(D32-'[2]与13年同期销量比较'!C29)/'[2]与13年同期销量比较'!C29*100</f>
        <v>121.83611212253803</v>
      </c>
      <c r="F32" s="27">
        <v>1780.0725</v>
      </c>
      <c r="G32" s="26">
        <f>(F32-'[2]与13年同期销量比较'!D29)/'[2]与13年同期销量比较'!D29*100</f>
        <v>29.384154328366968</v>
      </c>
      <c r="H32" s="25">
        <v>4027.2136</v>
      </c>
      <c r="I32" s="26">
        <f>(H32-'[2]与13年同期销量比较'!E29)/'[2]与13年同期销量比较'!E29*100</f>
        <v>12.534282084589954</v>
      </c>
      <c r="J32" s="25">
        <f t="shared" si="1"/>
        <v>4862.6325</v>
      </c>
      <c r="K32" s="26">
        <f>(J32-'[2]与13年同期销量比较'!F29)/'[2]与13年同期销量比较'!F29*100</f>
        <v>94.26642223656104</v>
      </c>
      <c r="L32" s="25">
        <f t="shared" si="0"/>
        <v>11277.283599999999</v>
      </c>
      <c r="M32" s="26">
        <f>(L32-'[2]与13年同期销量比较'!I29)/'[2]与13年同期销量比较'!I29*100</f>
        <v>64.70726039884327</v>
      </c>
      <c r="N32" s="28">
        <f t="shared" si="2"/>
        <v>31</v>
      </c>
    </row>
    <row r="33" spans="1:14" ht="15">
      <c r="A33" s="7" t="s">
        <v>82</v>
      </c>
      <c r="B33" s="25">
        <v>40219.16</v>
      </c>
      <c r="C33" s="26">
        <f>(B33-'[2]与13年同期销量比较'!B30)/'[2]与13年同期销量比较'!B30*100</f>
        <v>25.095732737431426</v>
      </c>
      <c r="D33" s="25">
        <v>98006.07</v>
      </c>
      <c r="E33" s="26">
        <f>(D33-'[2]与13年同期销量比较'!C30)/'[2]与13年同期销量比较'!C30*100</f>
        <v>15.384965729273341</v>
      </c>
      <c r="F33" s="27">
        <v>12893.3384</v>
      </c>
      <c r="G33" s="26">
        <f>(F33-'[2]与13年同期销量比较'!D30)/'[2]与13年同期销量比较'!D30*100</f>
        <v>3.035475870237158</v>
      </c>
      <c r="H33" s="25">
        <v>31272.7942</v>
      </c>
      <c r="I33" s="26">
        <f>(H33-'[2]与13年同期销量比较'!E30)/'[2]与13年同期销量比较'!E30*100</f>
        <v>5.236877291812425</v>
      </c>
      <c r="J33" s="25">
        <f t="shared" si="1"/>
        <v>53112.498400000004</v>
      </c>
      <c r="K33" s="26">
        <f>(J33-'[2]与13年同期销量比较'!F30)/'[2]与13年同期销量比较'!F30*100</f>
        <v>18.91514732695545</v>
      </c>
      <c r="L33" s="25">
        <f t="shared" si="0"/>
        <v>129278.86420000001</v>
      </c>
      <c r="M33" s="26">
        <f>(L33-'[2]与13年同期销量比较'!I30)/'[2]与13年同期销量比较'!I30*100</f>
        <v>12.754756360202569</v>
      </c>
      <c r="N33" s="28">
        <f t="shared" si="2"/>
        <v>18</v>
      </c>
    </row>
    <row r="34" spans="1:14" ht="15">
      <c r="A34" s="7" t="s">
        <v>83</v>
      </c>
      <c r="B34" s="25">
        <v>26532.81</v>
      </c>
      <c r="C34" s="26">
        <f>(B34-'[2]与13年同期销量比较'!B31)/'[2]与13年同期销量比较'!B31*100</f>
        <v>94.15198302356214</v>
      </c>
      <c r="D34" s="25">
        <v>70072.45</v>
      </c>
      <c r="E34" s="26">
        <f>(D34-'[2]与13年同期销量比较'!C31)/'[2]与13年同期销量比较'!C31*100</f>
        <v>97.85512440125999</v>
      </c>
      <c r="F34" s="27">
        <v>14022.9301</v>
      </c>
      <c r="G34" s="26">
        <f>(F34-'[2]与13年同期销量比较'!D31)/'[2]与13年同期销量比较'!D31*100</f>
        <v>122.7713114872854</v>
      </c>
      <c r="H34" s="25">
        <v>34531.0395</v>
      </c>
      <c r="I34" s="26">
        <f>(H34-'[2]与13年同期销量比较'!E31)/'[2]与13年同期销量比较'!E31*100</f>
        <v>128.28061899960005</v>
      </c>
      <c r="J34" s="25">
        <f t="shared" si="1"/>
        <v>40555.7401</v>
      </c>
      <c r="K34" s="26">
        <f>(J34-'[2]与13年同期销量比较'!F31)/'[2]与13年同期销量比较'!F31*100</f>
        <v>103.17728557174324</v>
      </c>
      <c r="L34" s="25">
        <f t="shared" si="0"/>
        <v>104603.4895</v>
      </c>
      <c r="M34" s="26">
        <f>(L34-'[2]与13年同期销量比较'!I31)/'[2]与13年同期销量比较'!I31*100</f>
        <v>106.96097557690287</v>
      </c>
      <c r="N34" s="28">
        <f t="shared" si="2"/>
        <v>22</v>
      </c>
    </row>
    <row r="35" spans="1:14" ht="15">
      <c r="A35" s="7" t="s">
        <v>84</v>
      </c>
      <c r="B35" s="25">
        <v>5024.21</v>
      </c>
      <c r="C35" s="26">
        <f>(B35-'[2]与13年同期销量比较'!B32)/'[2]与13年同期销量比较'!B32*100</f>
        <v>12.41603830577495</v>
      </c>
      <c r="D35" s="25">
        <v>12839.67</v>
      </c>
      <c r="E35" s="26">
        <f>(D35-'[2]与13年同期销量比较'!C32)/'[2]与13年同期销量比较'!C32*100</f>
        <v>9.014194284588703</v>
      </c>
      <c r="F35" s="27">
        <v>3781.4391</v>
      </c>
      <c r="G35" s="26">
        <f>(F35-'[2]与13年同期销量比较'!D32)/'[2]与13年同期销量比较'!D32*100</f>
        <v>18.14778962749745</v>
      </c>
      <c r="H35" s="25">
        <v>8919.0909</v>
      </c>
      <c r="I35" s="26">
        <f>(H35-'[2]与13年同期销量比较'!E32)/'[2]与13年同期销量比较'!E32*100</f>
        <v>6.498375316318664</v>
      </c>
      <c r="J35" s="25">
        <f t="shared" si="1"/>
        <v>8805.6491</v>
      </c>
      <c r="K35" s="26">
        <f>(J35-'[2]与13年同期销量比较'!F32)/'[2]与13年同期销量比较'!F32*100</f>
        <v>14.8078616610009</v>
      </c>
      <c r="L35" s="25">
        <f t="shared" si="0"/>
        <v>21758.7609</v>
      </c>
      <c r="M35" s="26">
        <f>(L35-'[2]与13年同期销量比较'!I32)/'[2]与13年同期销量比较'!I32*100</f>
        <v>7.968702278750678</v>
      </c>
      <c r="N35" s="28">
        <f t="shared" si="2"/>
        <v>30</v>
      </c>
    </row>
    <row r="36" spans="1:14" ht="15">
      <c r="A36" s="7" t="s">
        <v>85</v>
      </c>
      <c r="B36" s="25">
        <v>9131.97</v>
      </c>
      <c r="C36" s="26">
        <f>(B36-'[2]与13年同期销量比较'!B33)/'[2]与13年同期销量比较'!B33*100</f>
        <v>52.37244272249002</v>
      </c>
      <c r="D36" s="25">
        <v>19190.01</v>
      </c>
      <c r="E36" s="26">
        <f>(D36-'[2]与13年同期销量比较'!C33)/'[2]与13年同期销量比较'!C33*100</f>
        <v>27.382276335359172</v>
      </c>
      <c r="F36" s="27">
        <v>7134.4517</v>
      </c>
      <c r="G36" s="26">
        <f>(F36-'[2]与13年同期销量比较'!D33)/'[2]与13年同期销量比较'!D33*100</f>
        <v>179.4546357586063</v>
      </c>
      <c r="H36" s="25">
        <v>16573.6937</v>
      </c>
      <c r="I36" s="26">
        <f>(H36-'[2]与13年同期销量比较'!E33)/'[2]与13年同期销量比较'!E33*100</f>
        <v>161.54417086740503</v>
      </c>
      <c r="J36" s="25">
        <f t="shared" si="1"/>
        <v>16266.421699999999</v>
      </c>
      <c r="K36" s="26">
        <f>(J36-'[2]与13年同期销量比较'!F33)/'[2]与13年同期销量比较'!F33*100</f>
        <v>90.33556275019218</v>
      </c>
      <c r="L36" s="25">
        <f t="shared" si="0"/>
        <v>35763.7037</v>
      </c>
      <c r="M36" s="26">
        <f>(L36-'[2]与13年同期销量比较'!I33)/'[2]与13年同期销量比较'!I33*100</f>
        <v>67.10636585863622</v>
      </c>
      <c r="N36" s="28">
        <f t="shared" si="2"/>
        <v>29</v>
      </c>
    </row>
    <row r="37" spans="1:14" ht="15">
      <c r="A37" s="7" t="s">
        <v>86</v>
      </c>
      <c r="B37" s="25">
        <v>24438.94</v>
      </c>
      <c r="C37" s="26">
        <f>(B37-'[2]与13年同期销量比较'!B34)/'[2]与13年同期销量比较'!B34*100</f>
        <v>18.9883796283448</v>
      </c>
      <c r="D37" s="25">
        <v>56738.32</v>
      </c>
      <c r="E37" s="26">
        <f>(D37-'[2]与13年同期销量比较'!C34)/'[2]与13年同期销量比较'!C34*100</f>
        <v>6.4437522664992235</v>
      </c>
      <c r="F37" s="27">
        <v>8109.8865</v>
      </c>
      <c r="G37" s="26">
        <f>(F37-'[2]与13年同期销量比较'!D34)/'[2]与13年同期销量比较'!D34*100</f>
        <v>5.009865497701034</v>
      </c>
      <c r="H37" s="25">
        <v>18297.3966</v>
      </c>
      <c r="I37" s="26">
        <f>(H37-'[2]与13年同期销量比较'!E34)/'[2]与13年同期销量比较'!E34*100</f>
        <v>-0.4419147071282944</v>
      </c>
      <c r="J37" s="25">
        <f t="shared" si="1"/>
        <v>32548.8265</v>
      </c>
      <c r="K37" s="26">
        <f>(J37-'[2]与13年同期销量比较'!F34)/'[2]与13年同期销量比较'!F34*100</f>
        <v>15.168547833741625</v>
      </c>
      <c r="L37" s="25">
        <f t="shared" si="0"/>
        <v>75035.7166</v>
      </c>
      <c r="M37" s="26">
        <f>(L37-'[2]与13年同期销量比较'!I34)/'[2]与13年同期销量比较'!I34*100</f>
        <v>4.6783342724137205</v>
      </c>
      <c r="N37" s="28">
        <f t="shared" si="2"/>
        <v>25</v>
      </c>
    </row>
    <row r="38" spans="1:14" ht="15">
      <c r="A38" s="7" t="s">
        <v>87</v>
      </c>
      <c r="B38" s="25">
        <f>SUM(B7:B37)</f>
        <v>1175850.0300000003</v>
      </c>
      <c r="C38" s="26">
        <f>(B38-'[2]与13年同期销量比较'!B35)/'[2]与13年同期销量比较'!B35*100</f>
        <v>18.873655837952754</v>
      </c>
      <c r="D38" s="25">
        <f>SUM(D7:D37)</f>
        <v>2758531.6799999992</v>
      </c>
      <c r="E38" s="26">
        <f>(D38-'[2]与13年同期销量比较'!C35)/'[2]与13年同期销量比较'!C35*100</f>
        <v>12.2418763936827</v>
      </c>
      <c r="F38" s="27">
        <f>SUM(F7:F37)</f>
        <v>825191.5180999999</v>
      </c>
      <c r="G38" s="26">
        <f>(F38-'[2]与13年同期销量比较'!D35)/'[2]与13年同期销量比较'!D35*100</f>
        <v>18.33780029707501</v>
      </c>
      <c r="H38" s="25">
        <f>SUM(H7:H37)</f>
        <v>1957447.6128999998</v>
      </c>
      <c r="I38" s="26">
        <f>(H38-'[2]与13年同期销量比较'!E35)/'[2]与13年同期销量比较'!E35*100</f>
        <v>14.152886138999301</v>
      </c>
      <c r="J38" s="25">
        <f t="shared" si="1"/>
        <v>2001041.5481000002</v>
      </c>
      <c r="K38" s="26">
        <f>(J38-'[2]与13年同期销量比较'!F35)/'[2]与13年同期销量比较'!F35*100</f>
        <v>18.652092303888633</v>
      </c>
      <c r="L38" s="25">
        <f t="shared" si="0"/>
        <v>4715979.292899999</v>
      </c>
      <c r="M38" s="26">
        <f>(L38-'[2]与13年同期销量比较'!I35)/'[2]与13年同期销量比较'!I35*100</f>
        <v>13.027252044996793</v>
      </c>
      <c r="N38" s="28"/>
    </row>
  </sheetData>
  <sheetProtection/>
  <mergeCells count="19">
    <mergeCell ref="A1:N1"/>
    <mergeCell ref="M2:N2"/>
    <mergeCell ref="A3:A6"/>
    <mergeCell ref="B3:E3"/>
    <mergeCell ref="F3:I3"/>
    <mergeCell ref="J3:M3"/>
    <mergeCell ref="N3:N6"/>
    <mergeCell ref="B4:C4"/>
    <mergeCell ref="D4:E4"/>
    <mergeCell ref="F4:G4"/>
    <mergeCell ref="H4:I4"/>
    <mergeCell ref="J4:K4"/>
    <mergeCell ref="L4:M4"/>
    <mergeCell ref="B5:B6"/>
    <mergeCell ref="D5:D6"/>
    <mergeCell ref="F5:F6"/>
    <mergeCell ref="H5:H6"/>
    <mergeCell ref="J5:J6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2014-03-17T01:13:09Z</dcterms:modified>
  <cp:category/>
  <cp:version/>
  <cp:contentType/>
  <cp:contentStatus/>
</cp:coreProperties>
</file>